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05" activeTab="1"/>
  </bookViews>
  <sheets>
    <sheet name="موجودی کل در 12-91 " sheetId="1" r:id="rId1"/>
    <sheet name="عملکرد از ماه  1 الی 12 سا ل91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<sst xmlns="http://schemas.openxmlformats.org/spreadsheetml/2006/main" count="306" uniqueCount="100">
  <si>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</si>
  <si>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</si>
  <si>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</si>
  <si>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</si>
  <si>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</si>
  <si>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</si>
  <si>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</si>
  <si>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</si>
  <si>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</si>
  <si>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</si>
  <si>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</si>
  <si>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</si>
  <si>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</si>
  <si>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</si>
  <si>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</si>
  <si>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</si>
  <si>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</si>
  <si>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</si>
  <si>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</si>
  <si>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</si>
  <si>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</si>
  <si>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</si>
  <si>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</si>
  <si>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</si>
  <si>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</si>
  <si>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</si>
  <si>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</si>
  <si>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</si>
  <si>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</si>
  <si>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</si>
  <si>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</si>
  <si>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</si>
  <si>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</si>
  <si>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</si>
  <si>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</si>
  <si>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</si>
  <si>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</si>
  <si>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</si>
  <si>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</si>
  <si>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</si>
  <si>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</si>
  <si>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</si>
  <si>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</si>
  <si>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</si>
  <si>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</si>
  <si>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</si>
  <si>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</si>
  <si>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</si>
  <si>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</si>
  <si>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</si>
  <si>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</si>
  <si>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</si>
  <si>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</si>
  <si>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</si>
  <si>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</si>
  <si>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</si>
  <si>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</si>
  <si>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</si>
  <si>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</si>
  <si>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</si>
  <si>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</si>
  <si>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</si>
  <si>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</si>
  <si>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</si>
  <si>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</si>
  <si>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</si>
  <si>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</si>
  <si>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</si>
  <si>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</si>
  <si>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</si>
  <si>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</si>
  <si>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</si>
  <si>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</si>
  <si>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خوشاب</t>
  </si>
  <si>
    <t>باخرز</t>
  </si>
  <si>
    <t>بيشترين پيک همزمان سال جاری</t>
  </si>
  <si>
    <t xml:space="preserve">تعداد پايه های نصب شده  در شبکه - اصله </t>
  </si>
  <si>
    <t>تعداد لامپهای نصب شده  در شبکه</t>
  </si>
  <si>
    <t xml:space="preserve">ميزان بار همزمان در پيک  بار شرکت در اسفند ماه  </t>
  </si>
  <si>
    <t xml:space="preserve"> بار غيرهمزمان در اسفند  ماه  </t>
  </si>
  <si>
    <t xml:space="preserve"> </t>
  </si>
  <si>
    <t>جـمـــــــع</t>
  </si>
  <si>
    <t>روشنايي معابر</t>
  </si>
  <si>
    <t>سايرمصارف</t>
  </si>
  <si>
    <t>صنـعتـــي</t>
  </si>
  <si>
    <t>کشــــاورزي</t>
  </si>
  <si>
    <t>عـمــومــي</t>
  </si>
  <si>
    <t>خــــانگـــي</t>
  </si>
  <si>
    <t>شهرستـان</t>
  </si>
  <si>
    <t>كلات</t>
  </si>
  <si>
    <t>باخزر</t>
  </si>
  <si>
    <t>جغتاي</t>
  </si>
  <si>
    <t>فيض آباد</t>
  </si>
  <si>
    <t>كاشمر</t>
  </si>
  <si>
    <t>بردسكن</t>
  </si>
  <si>
    <t>شهر فيروزه</t>
  </si>
  <si>
    <t>12-91</t>
  </si>
  <si>
    <t>زاو</t>
  </si>
  <si>
    <t>سلطان آباد</t>
  </si>
  <si>
    <t>÷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</si>
</sst>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5"/>
      <name val="Titr"/>
      <family val="0"/>
    </font>
    <font>
      <b/>
      <sz val="8"/>
      <name val="Persi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.5"/>
      <color indexed="16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800000"/>
      <name val="Tit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double"/>
      <bottom style="double"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8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164" fontId="3" fillId="34" borderId="20" xfId="57" applyNumberFormat="1" applyFont="1" applyFill="1" applyBorder="1" applyAlignment="1" applyProtection="1">
      <alignment horizontal="center" vertical="center"/>
      <protection locked="0"/>
    </xf>
    <xf numFmtId="1" fontId="2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8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4" xfId="57" applyNumberFormat="1" applyFont="1" applyFill="1" applyBorder="1" applyAlignment="1" applyProtection="1">
      <alignment horizontal="center" vertical="center"/>
      <protection locked="0"/>
    </xf>
    <xf numFmtId="0" fontId="0" fillId="37" borderId="25" xfId="57" applyFill="1" applyBorder="1" applyAlignment="1">
      <alignment horizontal="center" vertical="center"/>
      <protection/>
    </xf>
    <xf numFmtId="1" fontId="3" fillId="36" borderId="27" xfId="57" applyNumberFormat="1" applyFont="1" applyFill="1" applyBorder="1" applyAlignment="1" applyProtection="1">
      <alignment horizontal="center" vertical="center"/>
      <protection locked="0"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0" fontId="3" fillId="37" borderId="27" xfId="57" applyFont="1" applyFill="1" applyBorder="1" applyAlignment="1">
      <alignment horizontal="center" vertical="center"/>
      <protection/>
    </xf>
    <xf numFmtId="1" fontId="3" fillId="35" borderId="28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8" fillId="34" borderId="23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22" xfId="57" applyBorder="1" applyAlignment="1">
      <alignment horizontal="center" vertical="center"/>
      <protection/>
    </xf>
    <xf numFmtId="1" fontId="3" fillId="34" borderId="28" xfId="57" applyNumberFormat="1" applyFont="1" applyFill="1" applyBorder="1" applyAlignment="1" applyProtection="1">
      <alignment horizontal="center" vertical="center"/>
      <protection locked="0"/>
    </xf>
    <xf numFmtId="0" fontId="3" fillId="0" borderId="28" xfId="57" applyFont="1" applyBorder="1" applyAlignment="1">
      <alignment horizontal="center" vertical="center"/>
      <protection/>
    </xf>
    <xf numFmtId="1" fontId="2" fillId="34" borderId="29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8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7" xfId="57" applyNumberFormat="1" applyFont="1" applyFill="1" applyBorder="1" applyAlignment="1" applyProtection="1">
      <alignment horizontal="center" vertical="center"/>
      <protection locked="0"/>
    </xf>
    <xf numFmtId="1" fontId="2" fillId="38" borderId="30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8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5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32" xfId="57" applyNumberFormat="1" applyFont="1" applyFill="1" applyBorder="1" applyAlignment="1" applyProtection="1">
      <alignment horizontal="center" vertical="center"/>
      <protection locked="0"/>
    </xf>
    <xf numFmtId="1" fontId="2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1" xfId="57" applyNumberFormat="1" applyFont="1" applyFill="1" applyBorder="1" applyAlignment="1" applyProtection="1">
      <alignment horizontal="center" vertical="center"/>
      <protection locked="0"/>
    </xf>
    <xf numFmtId="164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32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8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64" fontId="3" fillId="0" borderId="30" xfId="57" applyNumberFormat="1" applyFont="1" applyFill="1" applyBorder="1" applyAlignment="1" applyProtection="1">
      <alignment horizontal="center" vertical="center"/>
      <protection locked="0"/>
    </xf>
    <xf numFmtId="164" fontId="3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39" borderId="27" xfId="57" applyNumberFormat="1" applyFont="1" applyFill="1" applyBorder="1" applyAlignment="1" applyProtection="1">
      <alignment horizontal="center" vertical="center"/>
      <protection locked="0"/>
    </xf>
    <xf numFmtId="1" fontId="3" fillId="40" borderId="33" xfId="57" applyNumberFormat="1" applyFont="1" applyFill="1" applyBorder="1" applyAlignment="1" applyProtection="1">
      <alignment horizontal="center" vertical="center"/>
      <protection locked="0"/>
    </xf>
    <xf numFmtId="1" fontId="3" fillId="40" borderId="34" xfId="57" applyNumberFormat="1" applyFont="1" applyFill="1" applyBorder="1" applyAlignment="1" applyProtection="1">
      <alignment horizontal="center" vertical="center"/>
      <protection locked="0"/>
    </xf>
    <xf numFmtId="1" fontId="3" fillId="40" borderId="35" xfId="57" applyNumberFormat="1" applyFont="1" applyFill="1" applyBorder="1" applyAlignment="1" applyProtection="1">
      <alignment horizontal="center" vertical="center"/>
      <protection locked="0"/>
    </xf>
    <xf numFmtId="1" fontId="3" fillId="40" borderId="36" xfId="57" applyNumberFormat="1" applyFont="1" applyFill="1" applyBorder="1" applyAlignment="1" applyProtection="1">
      <alignment horizontal="center" vertical="center"/>
      <protection locked="0"/>
    </xf>
    <xf numFmtId="1" fontId="3" fillId="40" borderId="37" xfId="57" applyNumberFormat="1" applyFont="1" applyFill="1" applyBorder="1" applyAlignment="1" applyProtection="1">
      <alignment horizontal="center" vertical="center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8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38" xfId="57" applyNumberFormat="1" applyFont="1" applyFill="1" applyBorder="1" applyAlignment="1" applyProtection="1">
      <alignment horizontal="center" vertical="center"/>
      <protection locked="0"/>
    </xf>
    <xf numFmtId="1" fontId="3" fillId="36" borderId="39" xfId="57" applyNumberFormat="1" applyFont="1" applyFill="1" applyBorder="1" applyAlignment="1" applyProtection="1">
      <alignment horizontal="center" vertical="center"/>
      <protection locked="0"/>
    </xf>
    <xf numFmtId="1" fontId="3" fillId="36" borderId="40" xfId="57" applyNumberFormat="1" applyFont="1" applyFill="1" applyBorder="1" applyAlignment="1" applyProtection="1">
      <alignment horizontal="center" vertical="center"/>
      <protection locked="0"/>
    </xf>
    <xf numFmtId="1" fontId="3" fillId="36" borderId="41" xfId="57" applyNumberFormat="1" applyFont="1" applyFill="1" applyBorder="1" applyAlignment="1" applyProtection="1">
      <alignment horizontal="center" vertical="center"/>
      <protection locked="0"/>
    </xf>
    <xf numFmtId="164" fontId="3" fillId="36" borderId="42" xfId="57" applyNumberFormat="1" applyFont="1" applyFill="1" applyBorder="1" applyAlignment="1" applyProtection="1">
      <alignment horizontal="center" vertical="center"/>
      <protection locked="0"/>
    </xf>
    <xf numFmtId="164" fontId="3" fillId="36" borderId="41" xfId="57" applyNumberFormat="1" applyFont="1" applyFill="1" applyBorder="1" applyAlignment="1" applyProtection="1">
      <alignment horizontal="center" vertical="center"/>
      <protection locked="0"/>
    </xf>
    <xf numFmtId="1" fontId="2" fillId="36" borderId="29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8" fillId="0" borderId="23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2" xfId="57" applyFill="1" applyBorder="1" applyAlignment="1">
      <alignment horizontal="center" vertical="center"/>
      <protection/>
    </xf>
    <xf numFmtId="0" fontId="0" fillId="0" borderId="28" xfId="57" applyFill="1" applyBorder="1" applyAlignment="1">
      <alignment horizontal="center" vertical="center"/>
      <protection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0" fontId="7" fillId="0" borderId="28" xfId="57" applyFont="1" applyBorder="1" applyAlignment="1">
      <alignment horizontal="center" vertical="center"/>
      <protection/>
    </xf>
    <xf numFmtId="1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39" borderId="29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8" fillId="41" borderId="26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6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2" xfId="57" applyFill="1" applyBorder="1" applyAlignment="1">
      <alignment horizontal="center" vertical="center"/>
      <protection/>
    </xf>
    <xf numFmtId="0" fontId="0" fillId="42" borderId="28" xfId="57" applyFill="1" applyBorder="1" applyAlignment="1">
      <alignment horizontal="center" vertical="center"/>
      <protection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64" fontId="3" fillId="41" borderId="29" xfId="57" applyNumberFormat="1" applyFont="1" applyFill="1" applyBorder="1" applyAlignment="1" applyProtection="1">
      <alignment horizontal="center" vertical="center"/>
      <protection locked="0"/>
    </xf>
    <xf numFmtId="0" fontId="7" fillId="42" borderId="28" xfId="57" applyFont="1" applyFill="1" applyBorder="1" applyAlignment="1">
      <alignment horizontal="center" vertical="center"/>
      <protection/>
    </xf>
    <xf numFmtId="1" fontId="3" fillId="41" borderId="28" xfId="57" applyNumberFormat="1" applyFont="1" applyFill="1" applyBorder="1" applyAlignment="1" applyProtection="1">
      <alignment horizontal="center" vertical="center"/>
      <protection locked="0"/>
    </xf>
    <xf numFmtId="1" fontId="2" fillId="41" borderId="30" xfId="57" applyNumberFormat="1" applyFont="1" applyFill="1" applyBorder="1" applyAlignment="1" applyProtection="1">
      <alignment horizontal="center" vertical="center"/>
      <protection locked="0"/>
    </xf>
    <xf numFmtId="1" fontId="3" fillId="38" borderId="22" xfId="57" applyNumberFormat="1" applyFont="1" applyFill="1" applyBorder="1" applyAlignment="1" applyProtection="1">
      <alignment horizontal="center" vertical="center"/>
      <protection locked="0"/>
    </xf>
    <xf numFmtId="1" fontId="10" fillId="38" borderId="29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10" fillId="33" borderId="44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5" borderId="31" xfId="57" applyNumberFormat="1" applyFont="1" applyFill="1" applyBorder="1" applyAlignment="1" applyProtection="1">
      <alignment horizontal="center" vertical="center"/>
      <protection locked="0"/>
    </xf>
    <xf numFmtId="1" fontId="7" fillId="35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0" fontId="0" fillId="0" borderId="45" xfId="57" applyBorder="1" applyProtection="1">
      <alignment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7" fillId="43" borderId="35" xfId="57" applyNumberFormat="1" applyFont="1" applyFill="1" applyBorder="1" applyAlignment="1" applyProtection="1">
      <alignment horizontal="center" vertical="center"/>
      <protection locked="0"/>
    </xf>
    <xf numFmtId="1" fontId="2" fillId="35" borderId="42" xfId="57" applyNumberFormat="1" applyFont="1" applyFill="1" applyBorder="1" applyAlignment="1" applyProtection="1">
      <alignment horizontal="center" vertical="center"/>
      <protection locked="0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1" fontId="7" fillId="33" borderId="47" xfId="57" applyNumberFormat="1" applyFont="1" applyFill="1" applyBorder="1" applyAlignment="1" applyProtection="1">
      <alignment horizontal="center" vertical="center"/>
      <protection locked="0"/>
    </xf>
    <xf numFmtId="1" fontId="10" fillId="33" borderId="48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3" fillId="34" borderId="49" xfId="57" applyNumberFormat="1" applyFont="1" applyFill="1" applyBorder="1" applyAlignment="1" applyProtection="1">
      <alignment horizontal="center" vertical="center"/>
      <protection locked="0"/>
    </xf>
    <xf numFmtId="0" fontId="0" fillId="37" borderId="31" xfId="57" applyFill="1" applyBorder="1" applyAlignment="1">
      <alignment horizontal="center" vertical="center"/>
      <protection/>
    </xf>
    <xf numFmtId="0" fontId="0" fillId="0" borderId="50" xfId="57" applyBorder="1" applyAlignment="1">
      <alignment horizontal="center" vertical="center"/>
      <protection/>
    </xf>
    <xf numFmtId="1" fontId="3" fillId="40" borderId="51" xfId="57" applyNumberFormat="1" applyFont="1" applyFill="1" applyBorder="1" applyAlignment="1" applyProtection="1">
      <alignment horizontal="center" vertical="center"/>
      <protection locked="0"/>
    </xf>
    <xf numFmtId="1" fontId="3" fillId="36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50" xfId="57" applyFill="1" applyBorder="1" applyAlignment="1">
      <alignment horizontal="center" vertical="center"/>
      <protection/>
    </xf>
    <xf numFmtId="0" fontId="0" fillId="42" borderId="50" xfId="57" applyFill="1" applyBorder="1" applyAlignment="1">
      <alignment horizontal="center" vertical="center"/>
      <protection/>
    </xf>
    <xf numFmtId="1" fontId="3" fillId="38" borderId="50" xfId="57" applyNumberFormat="1" applyFont="1" applyFill="1" applyBorder="1" applyAlignment="1" applyProtection="1">
      <alignment horizontal="center" vertical="center"/>
      <protection locked="0"/>
    </xf>
    <xf numFmtId="1" fontId="3" fillId="33" borderId="53" xfId="57" applyNumberFormat="1" applyFont="1" applyFill="1" applyBorder="1" applyAlignment="1" applyProtection="1">
      <alignment horizontal="center" vertical="center"/>
      <protection locked="0"/>
    </xf>
    <xf numFmtId="1" fontId="3" fillId="34" borderId="20" xfId="57" applyNumberFormat="1" applyFont="1" applyFill="1" applyBorder="1" applyAlignment="1" applyProtection="1">
      <alignment horizontal="center" vertical="center"/>
      <protection locked="0"/>
    </xf>
    <xf numFmtId="0" fontId="0" fillId="37" borderId="27" xfId="57" applyFill="1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2" fontId="7" fillId="43" borderId="33" xfId="57" applyNumberFormat="1" applyFont="1" applyFill="1" applyBorder="1" applyAlignment="1" applyProtection="1">
      <alignment horizontal="center" vertical="center"/>
      <protection locked="0"/>
    </xf>
    <xf numFmtId="2" fontId="7" fillId="34" borderId="16" xfId="57" applyNumberFormat="1" applyFont="1" applyFill="1" applyBorder="1" applyAlignment="1" applyProtection="1">
      <alignment horizontal="center" vertical="center"/>
      <protection locked="0"/>
    </xf>
    <xf numFmtId="2" fontId="7" fillId="35" borderId="24" xfId="57" applyNumberFormat="1" applyFont="1" applyFill="1" applyBorder="1" applyAlignment="1" applyProtection="1">
      <alignment horizontal="center" vertical="center"/>
      <protection locked="0"/>
    </xf>
    <xf numFmtId="2" fontId="7" fillId="34" borderId="24" xfId="57" applyNumberFormat="1" applyFont="1" applyFill="1" applyBorder="1" applyAlignment="1" applyProtection="1">
      <alignment horizontal="center" vertical="center"/>
      <protection locked="0"/>
    </xf>
    <xf numFmtId="2" fontId="7" fillId="36" borderId="24" xfId="57" applyNumberFormat="1" applyFont="1" applyFill="1" applyBorder="1" applyAlignment="1" applyProtection="1">
      <alignment horizontal="center" vertical="center"/>
      <protection locked="0"/>
    </xf>
    <xf numFmtId="2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3" fillId="33" borderId="44" xfId="57" applyNumberFormat="1" applyFont="1" applyFill="1" applyBorder="1" applyAlignment="1" applyProtection="1">
      <alignment horizontal="center" vertical="center"/>
      <protection locked="0"/>
    </xf>
    <xf numFmtId="1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3" fillId="33" borderId="57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28" xfId="57" applyNumberFormat="1" applyFont="1" applyFill="1" applyBorder="1" applyAlignment="1" applyProtection="1">
      <alignment horizontal="center" vertical="center"/>
      <protection locked="0"/>
    </xf>
    <xf numFmtId="164" fontId="3" fillId="33" borderId="44" xfId="57" applyNumberFormat="1" applyFont="1" applyFill="1" applyBorder="1" applyAlignment="1" applyProtection="1">
      <alignment horizontal="center" vertical="center"/>
      <protection locked="0"/>
    </xf>
    <xf numFmtId="164" fontId="3" fillId="34" borderId="58" xfId="57" applyNumberFormat="1" applyFont="1" applyFill="1" applyBorder="1" applyAlignment="1" applyProtection="1">
      <alignment horizontal="center" vertical="center"/>
      <protection locked="0"/>
    </xf>
    <xf numFmtId="0" fontId="3" fillId="37" borderId="59" xfId="57" applyFont="1" applyFill="1" applyBorder="1" applyAlignment="1">
      <alignment horizontal="center" vertical="center"/>
      <protection/>
    </xf>
    <xf numFmtId="0" fontId="3" fillId="0" borderId="60" xfId="57" applyFont="1" applyBorder="1" applyAlignment="1">
      <alignment horizontal="center" vertical="center"/>
      <protection/>
    </xf>
    <xf numFmtId="164" fontId="3" fillId="35" borderId="59" xfId="57" applyNumberFormat="1" applyFont="1" applyFill="1" applyBorder="1" applyAlignment="1" applyProtection="1">
      <alignment horizontal="center" vertical="center"/>
      <protection locked="0"/>
    </xf>
    <xf numFmtId="164" fontId="3" fillId="36" borderId="61" xfId="57" applyNumberFormat="1" applyFont="1" applyFill="1" applyBorder="1" applyAlignment="1" applyProtection="1">
      <alignment horizontal="center" vertical="center"/>
      <protection locked="0"/>
    </xf>
    <xf numFmtId="0" fontId="7" fillId="0" borderId="60" xfId="57" applyFont="1" applyBorder="1" applyAlignment="1">
      <alignment horizontal="center" vertical="center"/>
      <protection/>
    </xf>
    <xf numFmtId="0" fontId="7" fillId="42" borderId="60" xfId="57" applyFont="1" applyFill="1" applyBorder="1" applyAlignment="1">
      <alignment horizontal="center" vertical="center"/>
      <protection/>
    </xf>
    <xf numFmtId="164" fontId="3" fillId="38" borderId="27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0" fontId="14" fillId="33" borderId="62" xfId="57" applyFont="1" applyFill="1" applyBorder="1" applyAlignment="1" applyProtection="1">
      <alignment horizontal="center" vertical="center"/>
      <protection locked="0"/>
    </xf>
    <xf numFmtId="164" fontId="3" fillId="0" borderId="59" xfId="57" applyNumberFormat="1" applyFont="1" applyFill="1" applyBorder="1" applyAlignment="1" applyProtection="1">
      <alignment horizontal="center" vertical="center"/>
      <protection locked="0"/>
    </xf>
    <xf numFmtId="164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63" xfId="57" applyNumberFormat="1" applyFont="1" applyFill="1" applyBorder="1" applyAlignment="1" applyProtection="1">
      <alignment horizontal="center" vertical="center"/>
      <protection locked="0"/>
    </xf>
    <xf numFmtId="1" fontId="8" fillId="0" borderId="64" xfId="57" applyNumberFormat="1" applyFont="1" applyFill="1" applyBorder="1" applyAlignment="1" applyProtection="1">
      <alignment horizontal="center" vertical="center"/>
      <protection locked="0"/>
    </xf>
    <xf numFmtId="1" fontId="15" fillId="40" borderId="65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66" xfId="0" applyFont="1" applyBorder="1" applyAlignment="1">
      <alignment horizontal="center" vertical="center" wrapText="1"/>
    </xf>
    <xf numFmtId="0" fontId="50" fillId="32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31" xfId="57" applyNumberFormat="1" applyFont="1" applyFill="1" applyBorder="1" applyAlignment="1" applyProtection="1">
      <alignment horizontal="center" vertical="center"/>
      <protection locked="0"/>
    </xf>
    <xf numFmtId="164" fontId="7" fillId="0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31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>
      <alignment horizontal="center" vertical="center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1" fontId="3" fillId="38" borderId="61" xfId="57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/>
    </xf>
    <xf numFmtId="0" fontId="0" fillId="0" borderId="42" xfId="0" applyBorder="1" applyAlignment="1">
      <alignment/>
    </xf>
    <xf numFmtId="0" fontId="0" fillId="0" borderId="68" xfId="57" applyBorder="1">
      <alignment/>
      <protection/>
    </xf>
    <xf numFmtId="0" fontId="0" fillId="0" borderId="42" xfId="57" applyBorder="1">
      <alignment/>
      <protection/>
    </xf>
    <xf numFmtId="0" fontId="2" fillId="33" borderId="58" xfId="57" applyFont="1" applyFill="1" applyBorder="1" applyAlignment="1" applyProtection="1">
      <alignment horizontal="center" vertical="center"/>
      <protection locked="0"/>
    </xf>
    <xf numFmtId="0" fontId="2" fillId="33" borderId="69" xfId="57" applyFont="1" applyFill="1" applyBorder="1" applyAlignment="1" applyProtection="1">
      <alignment horizontal="center" vertical="center"/>
      <protection locked="0"/>
    </xf>
    <xf numFmtId="0" fontId="2" fillId="33" borderId="70" xfId="57" applyFont="1" applyFill="1" applyBorder="1" applyAlignment="1" applyProtection="1">
      <alignment horizontal="center" vertical="center"/>
      <protection locked="0"/>
    </xf>
    <xf numFmtId="0" fontId="2" fillId="33" borderId="60" xfId="57" applyFont="1" applyFill="1" applyBorder="1" applyAlignment="1" applyProtection="1">
      <alignment horizontal="center" vertical="center"/>
      <protection locked="0"/>
    </xf>
    <xf numFmtId="0" fontId="2" fillId="33" borderId="71" xfId="57" applyFont="1" applyFill="1" applyBorder="1" applyAlignment="1" applyProtection="1">
      <alignment horizontal="center" vertical="center"/>
      <protection locked="0"/>
    </xf>
    <xf numFmtId="0" fontId="2" fillId="33" borderId="29" xfId="57" applyFont="1" applyFill="1" applyBorder="1" applyAlignment="1" applyProtection="1">
      <alignment horizontal="center" vertical="center"/>
      <protection locked="0"/>
    </xf>
    <xf numFmtId="0" fontId="4" fillId="33" borderId="58" xfId="57" applyFont="1" applyFill="1" applyBorder="1" applyAlignment="1" applyProtection="1">
      <alignment horizontal="center" vertical="center"/>
      <protection locked="0"/>
    </xf>
    <xf numFmtId="0" fontId="4" fillId="33" borderId="69" xfId="57" applyFont="1" applyFill="1" applyBorder="1" applyAlignment="1" applyProtection="1">
      <alignment horizontal="center" vertical="center"/>
      <protection locked="0"/>
    </xf>
    <xf numFmtId="0" fontId="4" fillId="33" borderId="72" xfId="57" applyFont="1" applyFill="1" applyBorder="1" applyAlignment="1" applyProtection="1">
      <alignment horizontal="center" vertical="center"/>
      <protection locked="0"/>
    </xf>
    <xf numFmtId="0" fontId="5" fillId="33" borderId="19" xfId="57" applyFont="1" applyFill="1" applyBorder="1" applyAlignment="1" applyProtection="1">
      <alignment horizontal="center" vertical="center" textRotation="90"/>
      <protection locked="0"/>
    </xf>
    <xf numFmtId="0" fontId="5" fillId="33" borderId="27" xfId="57" applyFont="1" applyFill="1" applyBorder="1" applyAlignment="1" applyProtection="1">
      <alignment horizontal="center" vertical="center" textRotation="90"/>
      <protection locked="0"/>
    </xf>
    <xf numFmtId="0" fontId="5" fillId="33" borderId="43" xfId="57" applyFont="1" applyFill="1" applyBorder="1" applyAlignment="1" applyProtection="1">
      <alignment horizontal="center" vertical="center" textRotation="90"/>
      <protection locked="0"/>
    </xf>
    <xf numFmtId="0" fontId="12" fillId="33" borderId="16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4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6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57" applyFont="1" applyFill="1" applyBorder="1" applyAlignment="1" applyProtection="1">
      <alignment horizontal="center" vertical="center" textRotation="90"/>
      <protection locked="0"/>
    </xf>
    <xf numFmtId="0" fontId="13" fillId="33" borderId="27" xfId="57" applyFont="1" applyFill="1" applyBorder="1" applyAlignment="1" applyProtection="1">
      <alignment horizontal="center" vertical="center" textRotation="90"/>
      <protection locked="0"/>
    </xf>
    <xf numFmtId="0" fontId="13" fillId="33" borderId="43" xfId="57" applyFont="1" applyFill="1" applyBorder="1" applyAlignment="1" applyProtection="1">
      <alignment horizontal="center" vertical="center" textRotation="90"/>
      <protection locked="0"/>
    </xf>
    <xf numFmtId="0" fontId="13" fillId="33" borderId="24" xfId="57" applyFont="1" applyFill="1" applyBorder="1" applyAlignment="1" applyProtection="1">
      <alignment horizontal="center" vertical="center" textRotation="90"/>
      <protection locked="0"/>
    </xf>
    <xf numFmtId="0" fontId="13" fillId="33" borderId="55" xfId="57" applyFont="1" applyFill="1" applyBorder="1" applyAlignment="1" applyProtection="1">
      <alignment horizontal="center" vertical="center" textRotation="90"/>
      <protection locked="0"/>
    </xf>
    <xf numFmtId="0" fontId="2" fillId="33" borderId="58" xfId="57" applyFont="1" applyFill="1" applyBorder="1" applyAlignment="1" applyProtection="1">
      <alignment horizontal="center" vertical="center" wrapText="1"/>
      <protection locked="0"/>
    </xf>
    <xf numFmtId="0" fontId="0" fillId="0" borderId="69" xfId="57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12" fillId="33" borderId="20" xfId="57" applyFont="1" applyFill="1" applyBorder="1" applyAlignment="1" applyProtection="1">
      <alignment horizontal="center" vertical="center" textRotation="90" wrapText="1"/>
      <protection locked="0"/>
    </xf>
    <xf numFmtId="0" fontId="0" fillId="0" borderId="77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11" fillId="33" borderId="79" xfId="57" applyFont="1" applyFill="1" applyBorder="1" applyAlignment="1" applyProtection="1">
      <alignment horizontal="center" vertical="center"/>
      <protection locked="0"/>
    </xf>
    <xf numFmtId="0" fontId="11" fillId="33" borderId="14" xfId="57" applyFont="1" applyFill="1" applyBorder="1" applyAlignment="1" applyProtection="1">
      <alignment horizontal="center" vertical="center"/>
      <protection locked="0"/>
    </xf>
    <xf numFmtId="0" fontId="11" fillId="33" borderId="80" xfId="57" applyFont="1" applyFill="1" applyBorder="1" applyAlignment="1" applyProtection="1">
      <alignment horizontal="center" vertical="center"/>
      <protection locked="0"/>
    </xf>
    <xf numFmtId="0" fontId="10" fillId="33" borderId="79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10" fillId="33" borderId="15" xfId="57" applyFont="1" applyFill="1" applyBorder="1" applyAlignment="1" applyProtection="1">
      <alignment horizontal="center" vertical="center"/>
      <protection locked="0"/>
    </xf>
    <xf numFmtId="0" fontId="6" fillId="33" borderId="79" xfId="57" applyFont="1" applyFill="1" applyBorder="1" applyAlignment="1" applyProtection="1">
      <alignment horizontal="center" vertical="center"/>
      <protection locked="0"/>
    </xf>
    <xf numFmtId="0" fontId="6" fillId="33" borderId="15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4" fillId="33" borderId="26" xfId="57" applyFont="1" applyFill="1" applyBorder="1" applyAlignment="1" applyProtection="1">
      <alignment horizontal="center" vertical="center"/>
      <protection locked="0"/>
    </xf>
    <xf numFmtId="0" fontId="5" fillId="33" borderId="70" xfId="57" applyFont="1" applyFill="1" applyBorder="1" applyAlignment="1" applyProtection="1">
      <alignment horizontal="center" vertical="center"/>
      <protection locked="0"/>
    </xf>
    <xf numFmtId="0" fontId="0" fillId="33" borderId="62" xfId="57" applyFill="1" applyBorder="1" applyProtection="1">
      <alignment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31" xfId="57" applyFont="1" applyFill="1" applyBorder="1" applyAlignment="1" applyProtection="1">
      <alignment horizontal="center" vertical="center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55" xfId="57" applyFont="1" applyFill="1" applyBorder="1" applyAlignment="1" applyProtection="1">
      <alignment horizontal="center" vertical="center" textRotation="90"/>
      <protection locked="0"/>
    </xf>
    <xf numFmtId="0" fontId="4" fillId="33" borderId="26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31" xfId="57" applyFont="1" applyFill="1" applyBorder="1" applyAlignment="1" applyProtection="1">
      <alignment horizontal="center" vertical="center" textRotation="90"/>
      <protection locked="0"/>
    </xf>
    <xf numFmtId="0" fontId="4" fillId="33" borderId="53" xfId="57" applyFont="1" applyFill="1" applyBorder="1" applyAlignment="1" applyProtection="1">
      <alignment horizontal="center" vertical="center" textRotation="90"/>
      <protection locked="0"/>
    </xf>
    <xf numFmtId="0" fontId="2" fillId="33" borderId="58" xfId="57" applyFont="1" applyFill="1" applyBorder="1" applyAlignment="1" applyProtection="1">
      <alignment horizontal="center" vertical="center" textRotation="92"/>
      <protection locked="0"/>
    </xf>
    <xf numFmtId="0" fontId="2" fillId="33" borderId="69" xfId="57" applyFont="1" applyFill="1" applyBorder="1" applyAlignment="1" applyProtection="1">
      <alignment horizontal="center" vertical="center" textRotation="92"/>
      <protection locked="0"/>
    </xf>
    <xf numFmtId="0" fontId="2" fillId="33" borderId="72" xfId="57" applyFont="1" applyFill="1" applyBorder="1" applyAlignment="1" applyProtection="1">
      <alignment horizontal="center" vertical="center" textRotation="92"/>
      <protection locked="0"/>
    </xf>
    <xf numFmtId="0" fontId="9" fillId="33" borderId="18" xfId="52" applyFill="1" applyBorder="1" applyAlignment="1" applyProtection="1">
      <alignment horizontal="center" vertical="center"/>
      <protection locked="0"/>
    </xf>
    <xf numFmtId="0" fontId="9" fillId="33" borderId="75" xfId="52" applyFill="1" applyBorder="1" applyAlignment="1" applyProtection="1">
      <alignment horizontal="center" vertical="center"/>
      <protection locked="0"/>
    </xf>
    <xf numFmtId="0" fontId="9" fillId="33" borderId="76" xfId="52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50" xfId="57" applyFont="1" applyFill="1" applyBorder="1" applyAlignment="1" applyProtection="1">
      <alignment horizontal="center" vertical="center"/>
      <protection locked="0"/>
    </xf>
    <xf numFmtId="0" fontId="2" fillId="33" borderId="63" xfId="57" applyFont="1" applyFill="1" applyBorder="1" applyAlignment="1" applyProtection="1">
      <alignment horizontal="center" vertical="center"/>
      <protection locked="0"/>
    </xf>
    <xf numFmtId="0" fontId="2" fillId="33" borderId="74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45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33" borderId="49" xfId="57" applyFont="1" applyFill="1" applyBorder="1" applyAlignment="1" applyProtection="1">
      <alignment horizontal="center" vertical="center"/>
      <protection locked="0"/>
    </xf>
    <xf numFmtId="0" fontId="4" fillId="33" borderId="70" xfId="57" applyFont="1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0" fontId="2" fillId="33" borderId="76" xfId="57" applyFont="1" applyFill="1" applyBorder="1" applyAlignment="1" applyProtection="1">
      <alignment horizontal="center" vertical="center"/>
      <protection locked="0"/>
    </xf>
    <xf numFmtId="0" fontId="2" fillId="33" borderId="88" xfId="57" applyFont="1" applyFill="1" applyBorder="1" applyAlignment="1" applyProtection="1">
      <alignment horizontal="center" vertical="center"/>
      <protection locked="0"/>
    </xf>
    <xf numFmtId="0" fontId="2" fillId="33" borderId="64" xfId="57" applyFont="1" applyFill="1" applyBorder="1" applyAlignment="1" applyProtection="1">
      <alignment horizontal="center" vertical="center"/>
      <protection locked="0"/>
    </xf>
    <xf numFmtId="0" fontId="2" fillId="33" borderId="91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89" xfId="57" applyFont="1" applyFill="1" applyBorder="1" applyAlignment="1" applyProtection="1">
      <alignment horizontal="center" vertical="center"/>
      <protection locked="0"/>
    </xf>
    <xf numFmtId="1" fontId="7" fillId="34" borderId="92" xfId="57" applyNumberFormat="1" applyFont="1" applyFill="1" applyBorder="1" applyAlignment="1" applyProtection="1">
      <alignment horizontal="center" vertical="center"/>
      <protection locked="0"/>
    </xf>
    <xf numFmtId="1" fontId="7" fillId="34" borderId="93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8" xfId="57" applyNumberFormat="1" applyFont="1" applyFill="1" applyBorder="1" applyAlignment="1" applyProtection="1">
      <alignment horizontal="center" vertical="center"/>
      <protection locked="0"/>
    </xf>
    <xf numFmtId="0" fontId="4" fillId="33" borderId="87" xfId="57" applyFont="1" applyFill="1" applyBorder="1" applyAlignment="1" applyProtection="1">
      <alignment horizontal="center" vertical="center"/>
      <protection locked="0"/>
    </xf>
    <xf numFmtId="0" fontId="4" fillId="33" borderId="83" xfId="57" applyFont="1" applyFill="1" applyBorder="1" applyAlignment="1" applyProtection="1">
      <alignment horizontal="center" vertical="center"/>
      <protection locked="0"/>
    </xf>
    <xf numFmtId="0" fontId="4" fillId="33" borderId="88" xfId="57" applyFont="1" applyFill="1" applyBorder="1" applyAlignment="1" applyProtection="1">
      <alignment horizontal="center" vertical="center"/>
      <protection locked="0"/>
    </xf>
    <xf numFmtId="0" fontId="4" fillId="33" borderId="86" xfId="57" applyFont="1" applyFill="1" applyBorder="1" applyAlignment="1" applyProtection="1">
      <alignment horizontal="center" vertical="center"/>
      <protection locked="0"/>
    </xf>
    <xf numFmtId="164" fontId="7" fillId="34" borderId="49" xfId="57" applyNumberFormat="1" applyFont="1" applyFill="1" applyBorder="1" applyAlignment="1" applyProtection="1">
      <alignment horizontal="center" vertical="center"/>
      <protection locked="0"/>
    </xf>
    <xf numFmtId="164" fontId="7" fillId="34" borderId="92" xfId="57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1" fontId="7" fillId="34" borderId="80" xfId="57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" fontId="7" fillId="36" borderId="59" xfId="57" applyNumberFormat="1" applyFont="1" applyFill="1" applyBorder="1" applyAlignment="1" applyProtection="1">
      <alignment horizontal="center" vertical="center"/>
      <protection locked="0"/>
    </xf>
    <xf numFmtId="1" fontId="7" fillId="36" borderId="67" xfId="57" applyNumberFormat="1" applyFont="1" applyFill="1" applyBorder="1" applyAlignment="1" applyProtection="1">
      <alignment horizontal="center" vertical="center"/>
      <protection locked="0"/>
    </xf>
    <xf numFmtId="164" fontId="7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39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1" fontId="7" fillId="34" borderId="59" xfId="57" applyNumberFormat="1" applyFont="1" applyFill="1" applyBorder="1" applyAlignment="1" applyProtection="1">
      <alignment horizontal="center" vertical="center"/>
      <protection locked="0"/>
    </xf>
    <xf numFmtId="1" fontId="7" fillId="34" borderId="67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41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31" xfId="57" applyNumberFormat="1" applyFont="1" applyFill="1" applyBorder="1" applyAlignment="1" applyProtection="1">
      <alignment horizontal="center" vertical="center"/>
      <protection locked="0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" fontId="7" fillId="0" borderId="59" xfId="57" applyNumberFormat="1" applyFont="1" applyFill="1" applyBorder="1" applyAlignment="1" applyProtection="1">
      <alignment horizontal="center" vertical="center"/>
      <protection locked="0"/>
    </xf>
    <xf numFmtId="1" fontId="7" fillId="0" borderId="67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7" fillId="0" borderId="31" xfId="57" applyNumberFormat="1" applyFont="1" applyFill="1" applyBorder="1" applyAlignment="1" applyProtection="1">
      <alignment horizontal="center" vertical="center"/>
      <protection locked="0"/>
    </xf>
    <xf numFmtId="164" fontId="7" fillId="34" borderId="26" xfId="57" applyNumberFormat="1" applyFont="1" applyFill="1" applyBorder="1" applyAlignment="1" applyProtection="1">
      <alignment horizontal="center" vertical="center"/>
      <protection locked="0"/>
    </xf>
    <xf numFmtId="164" fontId="7" fillId="34" borderId="59" xfId="57" applyNumberFormat="1" applyFont="1" applyFill="1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>
      <alignment horizontal="center" vertical="center"/>
    </xf>
    <xf numFmtId="164" fontId="7" fillId="36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" fontId="7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64" fontId="7" fillId="43" borderId="33" xfId="57" applyNumberFormat="1" applyFont="1" applyFill="1" applyBorder="1" applyAlignment="1" applyProtection="1">
      <alignment horizontal="center" vertical="center"/>
      <protection locked="0"/>
    </xf>
    <xf numFmtId="164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7" fillId="43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65" xfId="57" applyBorder="1" applyAlignment="1" applyProtection="1">
      <alignment horizontal="center" vertical="center"/>
      <protection locked="0"/>
    </xf>
    <xf numFmtId="164" fontId="7" fillId="43" borderId="35" xfId="57" applyNumberFormat="1" applyFont="1" applyFill="1" applyBorder="1" applyAlignment="1" applyProtection="1">
      <alignment horizontal="center" vertical="center"/>
      <protection locked="0"/>
    </xf>
    <xf numFmtId="164" fontId="7" fillId="43" borderId="51" xfId="57" applyNumberFormat="1" applyFont="1" applyFill="1" applyBorder="1" applyAlignment="1" applyProtection="1">
      <alignment horizontal="center" vertical="center"/>
      <protection locked="0"/>
    </xf>
    <xf numFmtId="164" fontId="7" fillId="35" borderId="61" xfId="57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" fontId="7" fillId="35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" fontId="7" fillId="33" borderId="47" xfId="57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7" fillId="33" borderId="96" xfId="57" applyNumberFormat="1" applyFont="1" applyFill="1" applyBorder="1" applyAlignment="1" applyProtection="1">
      <alignment horizontal="center" vertical="center"/>
      <protection locked="0"/>
    </xf>
    <xf numFmtId="1" fontId="7" fillId="33" borderId="97" xfId="57" applyNumberFormat="1" applyFont="1" applyFill="1" applyBorder="1" applyAlignment="1" applyProtection="1">
      <alignment horizontal="center" vertical="center"/>
      <protection locked="0"/>
    </xf>
    <xf numFmtId="164" fontId="7" fillId="33" borderId="95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  <xf numFmtId="164" fontId="7" fillId="33" borderId="98" xfId="57" applyNumberFormat="1" applyFont="1" applyFill="1" applyBorder="1" applyAlignment="1" applyProtection="1">
      <alignment horizontal="center" vertical="center"/>
      <protection locked="0"/>
    </xf>
    <xf numFmtId="164" fontId="7" fillId="33" borderId="48" xfId="5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0</xdr:row>
      <xdr:rowOff>47625</xdr:rowOff>
    </xdr:from>
    <xdr:to>
      <xdr:col>23</xdr:col>
      <xdr:colOff>685800</xdr:colOff>
      <xdr:row>2</xdr:row>
      <xdr:rowOff>19050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514350" cy="485775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95250</xdr:colOff>
      <xdr:row>33</xdr:row>
      <xdr:rowOff>57150</xdr:rowOff>
    </xdr:from>
    <xdr:to>
      <xdr:col>23</xdr:col>
      <xdr:colOff>733425</xdr:colOff>
      <xdr:row>36</xdr:row>
      <xdr:rowOff>85725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7353300"/>
          <a:ext cx="638175" cy="5905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57150</xdr:rowOff>
    </xdr:from>
    <xdr:to>
      <xdr:col>23</xdr:col>
      <xdr:colOff>762000</xdr:colOff>
      <xdr:row>3</xdr:row>
      <xdr:rowOff>95250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7150"/>
          <a:ext cx="619125" cy="6477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37">
      <selection activeCell="E34" sqref="E34:I35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7.28125" style="1" customWidth="1"/>
    <col min="4" max="4" width="7.00390625" style="1" customWidth="1"/>
    <col min="5" max="5" width="6.7109375" style="1" customWidth="1"/>
    <col min="6" max="6" width="6.00390625" style="1" customWidth="1"/>
    <col min="7" max="7" width="8.57421875" style="1" customWidth="1"/>
    <col min="8" max="8" width="7.7109375" style="1" customWidth="1"/>
    <col min="9" max="9" width="7.8515625" style="1" customWidth="1"/>
    <col min="10" max="10" width="9.00390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2" width="6.57421875" style="1" customWidth="1"/>
    <col min="23" max="23" width="7.140625" style="1" customWidth="1"/>
    <col min="24" max="24" width="13.28125" style="1" customWidth="1"/>
    <col min="25" max="16384" width="9.140625" style="1" customWidth="1"/>
  </cols>
  <sheetData>
    <row r="1" spans="1:24" ht="20.25" customHeight="1" thickBo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2"/>
      <c r="K1" s="233" t="s">
        <v>1</v>
      </c>
      <c r="L1" s="234"/>
      <c r="M1" s="234"/>
      <c r="N1" s="234"/>
      <c r="O1" s="235"/>
      <c r="P1" s="219" t="s">
        <v>71</v>
      </c>
      <c r="Q1" s="219" t="s">
        <v>72</v>
      </c>
      <c r="R1" s="236" t="s">
        <v>17</v>
      </c>
      <c r="S1" s="237"/>
      <c r="T1" s="224" t="s">
        <v>65</v>
      </c>
      <c r="U1" s="225"/>
      <c r="V1" s="226"/>
      <c r="W1" s="210" t="s">
        <v>18</v>
      </c>
      <c r="X1" s="242"/>
    </row>
    <row r="2" spans="1:24" ht="20.25" customHeight="1">
      <c r="A2" s="244" t="s">
        <v>2</v>
      </c>
      <c r="B2" s="240"/>
      <c r="C2" s="240"/>
      <c r="D2" s="240"/>
      <c r="E2" s="240"/>
      <c r="F2" s="240"/>
      <c r="G2" s="245"/>
      <c r="H2" s="244" t="s">
        <v>62</v>
      </c>
      <c r="I2" s="240"/>
      <c r="J2" s="241"/>
      <c r="K2" s="246" t="s">
        <v>12</v>
      </c>
      <c r="L2" s="238" t="s">
        <v>16</v>
      </c>
      <c r="M2" s="238" t="s">
        <v>15</v>
      </c>
      <c r="N2" s="238" t="s">
        <v>14</v>
      </c>
      <c r="O2" s="248" t="s">
        <v>13</v>
      </c>
      <c r="P2" s="220"/>
      <c r="Q2" s="220"/>
      <c r="R2" s="222" t="s">
        <v>70</v>
      </c>
      <c r="S2" s="222" t="s">
        <v>69</v>
      </c>
      <c r="T2" s="213" t="s">
        <v>79</v>
      </c>
      <c r="U2" s="216" t="s">
        <v>78</v>
      </c>
      <c r="V2" s="227" t="s">
        <v>75</v>
      </c>
      <c r="W2" s="211"/>
      <c r="X2" s="243"/>
    </row>
    <row r="3" spans="1:24" ht="18" customHeight="1">
      <c r="A3" s="246" t="s">
        <v>12</v>
      </c>
      <c r="B3" s="238" t="s">
        <v>64</v>
      </c>
      <c r="C3" s="238" t="s">
        <v>11</v>
      </c>
      <c r="D3" s="238" t="s">
        <v>10</v>
      </c>
      <c r="E3" s="238" t="s">
        <v>9</v>
      </c>
      <c r="F3" s="238" t="s">
        <v>8</v>
      </c>
      <c r="G3" s="250" t="s">
        <v>7</v>
      </c>
      <c r="H3" s="246" t="s">
        <v>4</v>
      </c>
      <c r="I3" s="240" t="s">
        <v>3</v>
      </c>
      <c r="J3" s="241"/>
      <c r="K3" s="246"/>
      <c r="L3" s="238"/>
      <c r="M3" s="238"/>
      <c r="N3" s="238"/>
      <c r="O3" s="248"/>
      <c r="P3" s="220"/>
      <c r="Q3" s="220"/>
      <c r="R3" s="222"/>
      <c r="S3" s="222"/>
      <c r="T3" s="214"/>
      <c r="U3" s="217"/>
      <c r="V3" s="228"/>
      <c r="W3" s="211"/>
      <c r="X3" s="172" t="s">
        <v>68</v>
      </c>
    </row>
    <row r="4" spans="1:24" ht="18.75" customHeight="1" thickBot="1">
      <c r="A4" s="247"/>
      <c r="B4" s="239"/>
      <c r="C4" s="239"/>
      <c r="D4" s="239"/>
      <c r="E4" s="239"/>
      <c r="F4" s="239"/>
      <c r="G4" s="251"/>
      <c r="H4" s="247"/>
      <c r="I4" s="2" t="s">
        <v>6</v>
      </c>
      <c r="J4" s="3" t="s">
        <v>5</v>
      </c>
      <c r="K4" s="247"/>
      <c r="L4" s="239"/>
      <c r="M4" s="239"/>
      <c r="N4" s="239"/>
      <c r="O4" s="249"/>
      <c r="P4" s="221"/>
      <c r="Q4" s="221"/>
      <c r="R4" s="223"/>
      <c r="S4" s="223"/>
      <c r="T4" s="215"/>
      <c r="U4" s="218"/>
      <c r="V4" s="229"/>
      <c r="W4" s="212"/>
      <c r="X4" s="4" t="s">
        <v>63</v>
      </c>
    </row>
    <row r="5" spans="1:25" ht="15.75" customHeight="1">
      <c r="A5" s="5">
        <f>SUM(B5:G5)</f>
        <v>137731</v>
      </c>
      <c r="B5" s="6">
        <v>554</v>
      </c>
      <c r="C5" s="6">
        <v>16423</v>
      </c>
      <c r="D5" s="6">
        <v>933</v>
      </c>
      <c r="E5" s="6">
        <v>1427</v>
      </c>
      <c r="F5" s="6">
        <v>3358</v>
      </c>
      <c r="G5" s="7">
        <v>115036</v>
      </c>
      <c r="H5" s="8">
        <v>1356</v>
      </c>
      <c r="I5" s="9">
        <v>39533</v>
      </c>
      <c r="J5" s="10">
        <v>96842</v>
      </c>
      <c r="K5" s="8">
        <f>SUM(L5:O5)</f>
        <v>48</v>
      </c>
      <c r="L5" s="9">
        <v>10</v>
      </c>
      <c r="M5" s="9">
        <v>9</v>
      </c>
      <c r="N5" s="9">
        <v>12</v>
      </c>
      <c r="O5" s="132">
        <v>17</v>
      </c>
      <c r="P5" s="141">
        <v>218</v>
      </c>
      <c r="Q5" s="11">
        <v>4</v>
      </c>
      <c r="R5" s="8">
        <v>3</v>
      </c>
      <c r="S5" s="10">
        <v>1</v>
      </c>
      <c r="T5" s="12">
        <v>139.8</v>
      </c>
      <c r="U5" s="163">
        <v>106.4</v>
      </c>
      <c r="V5" s="12">
        <v>113.7</v>
      </c>
      <c r="W5" s="11">
        <v>16692</v>
      </c>
      <c r="X5" s="13" t="s">
        <v>19</v>
      </c>
      <c r="Y5" s="27"/>
    </row>
    <row r="6" spans="1:25" ht="15.75" customHeight="1">
      <c r="A6" s="14">
        <f>SUM(B6:G6)</f>
        <v>18903</v>
      </c>
      <c r="B6" s="15">
        <v>132</v>
      </c>
      <c r="C6" s="15">
        <v>1683</v>
      </c>
      <c r="D6" s="15">
        <v>81</v>
      </c>
      <c r="E6" s="15">
        <v>412</v>
      </c>
      <c r="F6" s="15">
        <v>535</v>
      </c>
      <c r="G6" s="16">
        <v>16060</v>
      </c>
      <c r="H6" s="17">
        <v>452</v>
      </c>
      <c r="I6" s="18">
        <v>13528</v>
      </c>
      <c r="J6" s="19">
        <v>4923</v>
      </c>
      <c r="K6" s="20">
        <f>SUM(L6:O6)</f>
        <v>13</v>
      </c>
      <c r="L6" s="21">
        <v>2</v>
      </c>
      <c r="M6" s="21">
        <v>1</v>
      </c>
      <c r="N6" s="21">
        <v>2</v>
      </c>
      <c r="O6" s="133">
        <v>8</v>
      </c>
      <c r="P6" s="142">
        <v>51</v>
      </c>
      <c r="Q6" s="22"/>
      <c r="R6" s="20"/>
      <c r="S6" s="23"/>
      <c r="T6" s="24">
        <v>30.4</v>
      </c>
      <c r="U6" s="164">
        <v>28.4</v>
      </c>
      <c r="V6" s="24">
        <v>36.9</v>
      </c>
      <c r="W6" s="25">
        <v>1682</v>
      </c>
      <c r="X6" s="26" t="s">
        <v>60</v>
      </c>
      <c r="Y6" s="27"/>
    </row>
    <row r="7" spans="1:25" ht="15.75" customHeight="1">
      <c r="A7" s="85">
        <f aca="true" t="shared" si="0" ref="A7:A17">SUM(B7:G7)</f>
        <v>14544</v>
      </c>
      <c r="B7" s="86">
        <v>105</v>
      </c>
      <c r="C7" s="86">
        <v>966</v>
      </c>
      <c r="D7" s="86">
        <v>44</v>
      </c>
      <c r="E7" s="28">
        <v>301</v>
      </c>
      <c r="F7" s="28">
        <v>392</v>
      </c>
      <c r="G7" s="29">
        <v>12736</v>
      </c>
      <c r="H7" s="5">
        <v>310</v>
      </c>
      <c r="I7" s="30">
        <v>11117</v>
      </c>
      <c r="J7" s="31">
        <v>3117</v>
      </c>
      <c r="K7" s="5">
        <f>SUM(L7:O7)</f>
        <v>8</v>
      </c>
      <c r="L7" s="32">
        <v>1</v>
      </c>
      <c r="M7" s="32">
        <v>3</v>
      </c>
      <c r="N7" s="32">
        <v>2</v>
      </c>
      <c r="O7" s="134">
        <v>2</v>
      </c>
      <c r="P7" s="143">
        <v>50</v>
      </c>
      <c r="Q7" s="33"/>
      <c r="R7" s="5"/>
      <c r="S7" s="31"/>
      <c r="T7" s="34">
        <v>27</v>
      </c>
      <c r="U7" s="165">
        <v>25.1</v>
      </c>
      <c r="V7" s="34">
        <v>31.4</v>
      </c>
      <c r="W7" s="33">
        <v>1658</v>
      </c>
      <c r="X7" s="35" t="s">
        <v>61</v>
      </c>
      <c r="Y7" s="27"/>
    </row>
    <row r="8" spans="1:25" ht="15" customHeight="1">
      <c r="A8" s="14">
        <f t="shared" si="0"/>
        <v>11517</v>
      </c>
      <c r="B8" s="15">
        <v>74</v>
      </c>
      <c r="C8" s="15">
        <v>427</v>
      </c>
      <c r="D8" s="15">
        <v>29</v>
      </c>
      <c r="E8" s="15">
        <v>244</v>
      </c>
      <c r="F8" s="15">
        <v>331</v>
      </c>
      <c r="G8" s="16">
        <v>10412</v>
      </c>
      <c r="H8" s="14">
        <v>228</v>
      </c>
      <c r="I8" s="36">
        <v>9585</v>
      </c>
      <c r="J8" s="37">
        <v>1704</v>
      </c>
      <c r="K8" s="20">
        <f>SUM(L8:O8)</f>
        <v>3</v>
      </c>
      <c r="L8" s="18">
        <v>0</v>
      </c>
      <c r="M8" s="18">
        <v>1</v>
      </c>
      <c r="N8" s="18">
        <v>2</v>
      </c>
      <c r="O8" s="49">
        <v>0</v>
      </c>
      <c r="P8" s="67">
        <v>63</v>
      </c>
      <c r="Q8" s="22"/>
      <c r="R8" s="17"/>
      <c r="S8" s="19"/>
      <c r="T8" s="38">
        <v>10</v>
      </c>
      <c r="U8" s="166">
        <v>10</v>
      </c>
      <c r="V8" s="161">
        <v>19</v>
      </c>
      <c r="W8" s="25">
        <v>1980</v>
      </c>
      <c r="X8" s="26" t="s">
        <v>73</v>
      </c>
      <c r="Y8" s="27"/>
    </row>
    <row r="9" spans="1:25" ht="15.75" customHeight="1">
      <c r="A9" s="85">
        <f t="shared" si="0"/>
        <v>147690</v>
      </c>
      <c r="B9" s="86">
        <v>772</v>
      </c>
      <c r="C9" s="86">
        <v>15742</v>
      </c>
      <c r="D9" s="86">
        <v>1020</v>
      </c>
      <c r="E9" s="86">
        <v>1692</v>
      </c>
      <c r="F9" s="86">
        <v>3423</v>
      </c>
      <c r="G9" s="87">
        <v>125041</v>
      </c>
      <c r="H9" s="85">
        <v>2085</v>
      </c>
      <c r="I9" s="88">
        <v>44867</v>
      </c>
      <c r="J9" s="89">
        <v>100738</v>
      </c>
      <c r="K9" s="57">
        <f>SUM(L9:O9)</f>
        <v>64</v>
      </c>
      <c r="L9" s="60">
        <v>14</v>
      </c>
      <c r="M9" s="60">
        <v>15</v>
      </c>
      <c r="N9" s="60">
        <v>12</v>
      </c>
      <c r="O9" s="62">
        <v>23</v>
      </c>
      <c r="P9" s="63">
        <v>294</v>
      </c>
      <c r="Q9" s="63">
        <v>4</v>
      </c>
      <c r="R9" s="57">
        <v>2</v>
      </c>
      <c r="S9" s="61">
        <v>2</v>
      </c>
      <c r="T9" s="171">
        <v>129.4</v>
      </c>
      <c r="U9" s="173">
        <v>129.4</v>
      </c>
      <c r="V9" s="174">
        <v>158.6</v>
      </c>
      <c r="W9" s="95">
        <f>8825-1669</f>
        <v>7156</v>
      </c>
      <c r="X9" s="96" t="s">
        <v>20</v>
      </c>
      <c r="Y9" s="27"/>
    </row>
    <row r="10" spans="1:25" ht="15.75" customHeight="1">
      <c r="A10" s="14">
        <f t="shared" si="0"/>
        <v>19100</v>
      </c>
      <c r="B10" s="15">
        <v>157</v>
      </c>
      <c r="C10" s="15">
        <v>681</v>
      </c>
      <c r="D10" s="15">
        <v>69</v>
      </c>
      <c r="E10" s="15">
        <v>315</v>
      </c>
      <c r="F10" s="15">
        <v>663</v>
      </c>
      <c r="G10" s="16">
        <v>17215</v>
      </c>
      <c r="H10" s="14">
        <v>306</v>
      </c>
      <c r="I10" s="36">
        <v>15244</v>
      </c>
      <c r="J10" s="37">
        <v>3550</v>
      </c>
      <c r="K10" s="20">
        <f aca="true" t="shared" si="1" ref="K10:K17">SUM(L10:O10)</f>
        <v>8</v>
      </c>
      <c r="L10" s="18">
        <v>4</v>
      </c>
      <c r="M10" s="18">
        <v>1</v>
      </c>
      <c r="N10" s="18">
        <v>2</v>
      </c>
      <c r="O10" s="49">
        <v>1</v>
      </c>
      <c r="P10" s="67">
        <v>140</v>
      </c>
      <c r="Q10" s="22"/>
      <c r="R10" s="17">
        <v>1</v>
      </c>
      <c r="S10" s="19"/>
      <c r="T10" s="38">
        <v>21.1</v>
      </c>
      <c r="U10" s="166">
        <v>21.1</v>
      </c>
      <c r="V10" s="161">
        <v>25.2</v>
      </c>
      <c r="W10" s="25">
        <v>1669</v>
      </c>
      <c r="X10" s="26" t="s">
        <v>59</v>
      </c>
      <c r="Y10" s="27"/>
    </row>
    <row r="11" spans="1:25" ht="15.75" customHeight="1">
      <c r="A11" s="85">
        <f t="shared" si="0"/>
        <v>63899</v>
      </c>
      <c r="B11" s="86">
        <v>312</v>
      </c>
      <c r="C11" s="86">
        <v>7544</v>
      </c>
      <c r="D11" s="86">
        <v>318</v>
      </c>
      <c r="E11" s="86">
        <v>399</v>
      </c>
      <c r="F11" s="86">
        <v>1438</v>
      </c>
      <c r="G11" s="87">
        <v>53888</v>
      </c>
      <c r="H11" s="85">
        <v>464</v>
      </c>
      <c r="I11" s="88">
        <v>23184</v>
      </c>
      <c r="J11" s="89">
        <v>40251</v>
      </c>
      <c r="K11" s="57">
        <f t="shared" si="1"/>
        <v>29</v>
      </c>
      <c r="L11" s="60">
        <v>9</v>
      </c>
      <c r="M11" s="60">
        <v>10</v>
      </c>
      <c r="N11" s="60">
        <v>3</v>
      </c>
      <c r="O11" s="62">
        <v>7</v>
      </c>
      <c r="P11" s="63">
        <v>59</v>
      </c>
      <c r="Q11" s="63">
        <v>1</v>
      </c>
      <c r="R11" s="57"/>
      <c r="S11" s="61">
        <v>1</v>
      </c>
      <c r="T11" s="171">
        <v>34.8</v>
      </c>
      <c r="U11" s="173">
        <v>33.9</v>
      </c>
      <c r="V11" s="174">
        <v>48.2</v>
      </c>
      <c r="W11" s="95">
        <v>1896</v>
      </c>
      <c r="X11" s="96" t="s">
        <v>21</v>
      </c>
      <c r="Y11" s="27"/>
    </row>
    <row r="12" spans="1:25" ht="15.75" customHeight="1">
      <c r="A12" s="14">
        <f t="shared" si="0"/>
        <v>19540</v>
      </c>
      <c r="B12" s="15">
        <v>101</v>
      </c>
      <c r="C12" s="15">
        <v>1720</v>
      </c>
      <c r="D12" s="15">
        <v>84</v>
      </c>
      <c r="E12" s="15">
        <v>334</v>
      </c>
      <c r="F12" s="15">
        <v>482</v>
      </c>
      <c r="G12" s="16">
        <v>16819</v>
      </c>
      <c r="H12" s="14">
        <v>313</v>
      </c>
      <c r="I12" s="36">
        <v>11649</v>
      </c>
      <c r="J12" s="37">
        <v>7578</v>
      </c>
      <c r="K12" s="20">
        <f t="shared" si="1"/>
        <v>11</v>
      </c>
      <c r="L12" s="18">
        <v>3</v>
      </c>
      <c r="M12" s="18">
        <v>3</v>
      </c>
      <c r="N12" s="18">
        <v>4</v>
      </c>
      <c r="O12" s="49">
        <v>1</v>
      </c>
      <c r="P12" s="67">
        <v>26</v>
      </c>
      <c r="Q12" s="22">
        <v>1</v>
      </c>
      <c r="R12" s="17">
        <v>1</v>
      </c>
      <c r="S12" s="19"/>
      <c r="T12" s="38">
        <v>26.7</v>
      </c>
      <c r="U12" s="166">
        <v>26.5</v>
      </c>
      <c r="V12" s="161">
        <v>29.7</v>
      </c>
      <c r="W12" s="25">
        <v>1767</v>
      </c>
      <c r="X12" s="26" t="s">
        <v>52</v>
      </c>
      <c r="Y12" s="27"/>
    </row>
    <row r="13" spans="1:25" ht="15.75" customHeight="1">
      <c r="A13" s="85">
        <f t="shared" si="0"/>
        <v>30253</v>
      </c>
      <c r="B13" s="86">
        <v>227</v>
      </c>
      <c r="C13" s="86">
        <v>2959</v>
      </c>
      <c r="D13" s="86">
        <v>217</v>
      </c>
      <c r="E13" s="86">
        <v>494</v>
      </c>
      <c r="F13" s="86">
        <v>856</v>
      </c>
      <c r="G13" s="87">
        <v>25500</v>
      </c>
      <c r="H13" s="85">
        <v>463</v>
      </c>
      <c r="I13" s="88">
        <v>14953</v>
      </c>
      <c r="J13" s="89">
        <v>14837</v>
      </c>
      <c r="K13" s="57">
        <f t="shared" si="1"/>
        <v>17</v>
      </c>
      <c r="L13" s="60">
        <v>9</v>
      </c>
      <c r="M13" s="60">
        <v>2</v>
      </c>
      <c r="N13" s="60">
        <v>3</v>
      </c>
      <c r="O13" s="62">
        <v>3</v>
      </c>
      <c r="P13" s="63">
        <v>83</v>
      </c>
      <c r="Q13" s="63">
        <v>2</v>
      </c>
      <c r="R13" s="57">
        <v>1</v>
      </c>
      <c r="S13" s="61"/>
      <c r="T13" s="171">
        <v>35.3</v>
      </c>
      <c r="U13" s="173">
        <v>34.5</v>
      </c>
      <c r="V13" s="174">
        <v>37</v>
      </c>
      <c r="W13" s="95">
        <v>8150</v>
      </c>
      <c r="X13" s="96" t="s">
        <v>22</v>
      </c>
      <c r="Y13" s="27"/>
    </row>
    <row r="14" spans="1:25" ht="15.75" customHeight="1">
      <c r="A14" s="14">
        <f t="shared" si="0"/>
        <v>45822</v>
      </c>
      <c r="B14" s="15">
        <v>323</v>
      </c>
      <c r="C14" s="15">
        <v>4050</v>
      </c>
      <c r="D14" s="15">
        <v>392</v>
      </c>
      <c r="E14" s="15">
        <v>1022</v>
      </c>
      <c r="F14" s="15">
        <v>1365</v>
      </c>
      <c r="G14" s="16">
        <v>38670</v>
      </c>
      <c r="H14" s="14">
        <v>1128</v>
      </c>
      <c r="I14" s="36">
        <v>18510</v>
      </c>
      <c r="J14" s="37">
        <v>26184</v>
      </c>
      <c r="K14" s="20">
        <f t="shared" si="1"/>
        <v>31</v>
      </c>
      <c r="L14" s="18">
        <v>8</v>
      </c>
      <c r="M14" s="18">
        <v>7</v>
      </c>
      <c r="N14" s="18">
        <v>6</v>
      </c>
      <c r="O14" s="49">
        <v>10</v>
      </c>
      <c r="P14" s="67">
        <v>182</v>
      </c>
      <c r="Q14" s="22">
        <v>2</v>
      </c>
      <c r="R14" s="17">
        <v>2</v>
      </c>
      <c r="S14" s="19">
        <v>1</v>
      </c>
      <c r="T14" s="38">
        <v>56.3</v>
      </c>
      <c r="U14" s="166">
        <v>56.3</v>
      </c>
      <c r="V14" s="161">
        <v>66.9</v>
      </c>
      <c r="W14" s="25">
        <v>3350</v>
      </c>
      <c r="X14" s="26" t="s">
        <v>23</v>
      </c>
      <c r="Y14" s="27"/>
    </row>
    <row r="15" spans="1:25" ht="15.75" customHeight="1">
      <c r="A15" s="85">
        <f t="shared" si="0"/>
        <v>67131</v>
      </c>
      <c r="B15" s="86">
        <v>451</v>
      </c>
      <c r="C15" s="86">
        <v>6519</v>
      </c>
      <c r="D15" s="86">
        <v>238</v>
      </c>
      <c r="E15" s="86">
        <v>747</v>
      </c>
      <c r="F15" s="86">
        <v>1961</v>
      </c>
      <c r="G15" s="87">
        <v>57215</v>
      </c>
      <c r="H15" s="85">
        <v>946</v>
      </c>
      <c r="I15" s="88">
        <v>30077</v>
      </c>
      <c r="J15" s="89">
        <v>36108</v>
      </c>
      <c r="K15" s="57">
        <f t="shared" si="1"/>
        <v>32</v>
      </c>
      <c r="L15" s="60">
        <v>8</v>
      </c>
      <c r="M15" s="60">
        <v>9</v>
      </c>
      <c r="N15" s="60">
        <v>3</v>
      </c>
      <c r="O15" s="62">
        <v>12</v>
      </c>
      <c r="P15" s="63">
        <v>205</v>
      </c>
      <c r="Q15" s="63">
        <v>2</v>
      </c>
      <c r="R15" s="57">
        <v>2</v>
      </c>
      <c r="S15" s="61">
        <v>1</v>
      </c>
      <c r="T15" s="171">
        <v>37.3</v>
      </c>
      <c r="U15" s="173">
        <v>37.2</v>
      </c>
      <c r="V15" s="174">
        <v>47.7</v>
      </c>
      <c r="W15" s="95">
        <v>3891</v>
      </c>
      <c r="X15" s="96" t="s">
        <v>51</v>
      </c>
      <c r="Y15" s="27"/>
    </row>
    <row r="16" spans="1:25" ht="15.75" customHeight="1">
      <c r="A16" s="14">
        <f t="shared" si="0"/>
        <v>28045</v>
      </c>
      <c r="B16" s="15">
        <v>238</v>
      </c>
      <c r="C16" s="15">
        <v>2825</v>
      </c>
      <c r="D16" s="15">
        <v>109</v>
      </c>
      <c r="E16" s="15">
        <v>171</v>
      </c>
      <c r="F16" s="15">
        <v>955</v>
      </c>
      <c r="G16" s="16">
        <v>23747</v>
      </c>
      <c r="H16" s="14">
        <v>265</v>
      </c>
      <c r="I16" s="36">
        <v>10501</v>
      </c>
      <c r="J16" s="37">
        <v>17279</v>
      </c>
      <c r="K16" s="20">
        <f t="shared" si="1"/>
        <v>19</v>
      </c>
      <c r="L16" s="18">
        <v>4</v>
      </c>
      <c r="M16" s="18">
        <v>7</v>
      </c>
      <c r="N16" s="18">
        <v>4</v>
      </c>
      <c r="O16" s="49">
        <v>4</v>
      </c>
      <c r="P16" s="67">
        <v>146</v>
      </c>
      <c r="Q16" s="22">
        <v>3</v>
      </c>
      <c r="R16" s="17">
        <v>3</v>
      </c>
      <c r="S16" s="19"/>
      <c r="T16" s="38">
        <v>12.1</v>
      </c>
      <c r="U16" s="166">
        <v>11.6</v>
      </c>
      <c r="V16" s="161">
        <v>17.8</v>
      </c>
      <c r="W16" s="25">
        <v>4187</v>
      </c>
      <c r="X16" s="26" t="s">
        <v>50</v>
      </c>
      <c r="Y16" s="27"/>
    </row>
    <row r="17" spans="1:25" ht="15.75" customHeight="1" thickBot="1">
      <c r="A17" s="85">
        <f t="shared" si="0"/>
        <v>12538</v>
      </c>
      <c r="B17" s="86">
        <v>108</v>
      </c>
      <c r="C17" s="86">
        <v>715</v>
      </c>
      <c r="D17" s="86">
        <v>58</v>
      </c>
      <c r="E17" s="86">
        <v>91</v>
      </c>
      <c r="F17" s="86">
        <v>477</v>
      </c>
      <c r="G17" s="87">
        <v>11089</v>
      </c>
      <c r="H17" s="85">
        <v>77</v>
      </c>
      <c r="I17" s="88">
        <v>8495</v>
      </c>
      <c r="J17" s="89">
        <v>3966</v>
      </c>
      <c r="K17" s="57">
        <f t="shared" si="1"/>
        <v>7</v>
      </c>
      <c r="L17" s="60">
        <v>3</v>
      </c>
      <c r="M17" s="60">
        <v>1</v>
      </c>
      <c r="N17" s="60">
        <v>1</v>
      </c>
      <c r="O17" s="62">
        <v>2</v>
      </c>
      <c r="P17" s="63">
        <v>86</v>
      </c>
      <c r="Q17" s="63">
        <v>2</v>
      </c>
      <c r="R17" s="57">
        <v>2</v>
      </c>
      <c r="S17" s="61"/>
      <c r="T17" s="171">
        <v>4.6</v>
      </c>
      <c r="U17" s="173">
        <v>4.5</v>
      </c>
      <c r="V17" s="174">
        <v>5.9</v>
      </c>
      <c r="W17" s="95">
        <v>3517</v>
      </c>
      <c r="X17" s="96" t="s">
        <v>55</v>
      </c>
      <c r="Y17" s="27"/>
    </row>
    <row r="18" spans="1:25" ht="28.5" customHeight="1" thickBot="1" thickTop="1">
      <c r="A18" s="68">
        <f aca="true" t="shared" si="2" ref="A18:W18">SUM(A5:A17)</f>
        <v>616713</v>
      </c>
      <c r="B18" s="69">
        <f t="shared" si="2"/>
        <v>3554</v>
      </c>
      <c r="C18" s="69">
        <f t="shared" si="2"/>
        <v>62254</v>
      </c>
      <c r="D18" s="69">
        <f t="shared" si="2"/>
        <v>3592</v>
      </c>
      <c r="E18" s="69">
        <f t="shared" si="2"/>
        <v>7649</v>
      </c>
      <c r="F18" s="69">
        <f t="shared" si="2"/>
        <v>16236</v>
      </c>
      <c r="G18" s="70">
        <f t="shared" si="2"/>
        <v>523428</v>
      </c>
      <c r="H18" s="68">
        <f t="shared" si="2"/>
        <v>8393</v>
      </c>
      <c r="I18" s="69">
        <f t="shared" si="2"/>
        <v>251243</v>
      </c>
      <c r="J18" s="70">
        <f t="shared" si="2"/>
        <v>357077</v>
      </c>
      <c r="K18" s="68">
        <f t="shared" si="2"/>
        <v>290</v>
      </c>
      <c r="L18" s="69">
        <f t="shared" si="2"/>
        <v>75</v>
      </c>
      <c r="M18" s="69">
        <f t="shared" si="2"/>
        <v>69</v>
      </c>
      <c r="N18" s="69">
        <f t="shared" si="2"/>
        <v>56</v>
      </c>
      <c r="O18" s="135">
        <f t="shared" si="2"/>
        <v>90</v>
      </c>
      <c r="P18" s="71">
        <f>SUM(P5:P17)</f>
        <v>1603</v>
      </c>
      <c r="Q18" s="71">
        <f t="shared" si="2"/>
        <v>21</v>
      </c>
      <c r="R18" s="72">
        <f t="shared" si="2"/>
        <v>17</v>
      </c>
      <c r="S18" s="70">
        <f t="shared" si="2"/>
        <v>6</v>
      </c>
      <c r="T18" s="71">
        <f t="shared" si="2"/>
        <v>564.8000000000001</v>
      </c>
      <c r="U18" s="72">
        <f t="shared" si="2"/>
        <v>524.9</v>
      </c>
      <c r="V18" s="71">
        <f>SUM(V5:V17)</f>
        <v>638</v>
      </c>
      <c r="W18" s="71">
        <f t="shared" si="2"/>
        <v>57595</v>
      </c>
      <c r="X18" s="177" t="s">
        <v>67</v>
      </c>
      <c r="Y18" s="27"/>
    </row>
    <row r="19" spans="1:25" ht="15.75" customHeight="1" thickTop="1">
      <c r="A19" s="73">
        <f>SUM(B19:G19)</f>
        <v>86361</v>
      </c>
      <c r="B19" s="74">
        <v>486</v>
      </c>
      <c r="C19" s="74">
        <v>11017</v>
      </c>
      <c r="D19" s="74">
        <v>374</v>
      </c>
      <c r="E19" s="74">
        <v>818</v>
      </c>
      <c r="F19" s="74">
        <v>1993</v>
      </c>
      <c r="G19" s="75">
        <v>71673</v>
      </c>
      <c r="H19" s="73">
        <v>866</v>
      </c>
      <c r="I19" s="76">
        <v>29682</v>
      </c>
      <c r="J19" s="77">
        <v>55813</v>
      </c>
      <c r="K19" s="78">
        <f aca="true" t="shared" si="3" ref="K19:K26">SUM(L19:O19)</f>
        <v>65</v>
      </c>
      <c r="L19" s="79">
        <v>14</v>
      </c>
      <c r="M19" s="79">
        <v>13</v>
      </c>
      <c r="N19" s="79">
        <v>9</v>
      </c>
      <c r="O19" s="136">
        <v>29</v>
      </c>
      <c r="P19" s="81">
        <v>168</v>
      </c>
      <c r="Q19" s="81">
        <v>3</v>
      </c>
      <c r="R19" s="78">
        <v>1</v>
      </c>
      <c r="S19" s="80">
        <v>2</v>
      </c>
      <c r="T19" s="82">
        <v>76.1</v>
      </c>
      <c r="U19" s="167">
        <v>58</v>
      </c>
      <c r="V19" s="83">
        <v>85.9</v>
      </c>
      <c r="W19" s="81">
        <v>6692</v>
      </c>
      <c r="X19" s="84" t="s">
        <v>24</v>
      </c>
      <c r="Y19" s="27"/>
    </row>
    <row r="20" spans="1:25" ht="15.75" customHeight="1">
      <c r="A20" s="85">
        <f aca="true" t="shared" si="4" ref="A20:A29">SUM(B20:G20)</f>
        <v>21269</v>
      </c>
      <c r="B20" s="86">
        <v>108</v>
      </c>
      <c r="C20" s="86">
        <v>1104</v>
      </c>
      <c r="D20" s="86">
        <v>68</v>
      </c>
      <c r="E20" s="86">
        <v>463</v>
      </c>
      <c r="F20" s="86">
        <v>516</v>
      </c>
      <c r="G20" s="87">
        <v>19010</v>
      </c>
      <c r="H20" s="85">
        <v>377</v>
      </c>
      <c r="I20" s="88">
        <v>17386</v>
      </c>
      <c r="J20" s="89">
        <v>3506</v>
      </c>
      <c r="K20" s="90">
        <f t="shared" si="3"/>
        <v>7</v>
      </c>
      <c r="L20" s="91">
        <v>2</v>
      </c>
      <c r="M20" s="91">
        <v>1</v>
      </c>
      <c r="N20" s="91">
        <v>1</v>
      </c>
      <c r="O20" s="137">
        <v>3</v>
      </c>
      <c r="P20" s="92">
        <v>72</v>
      </c>
      <c r="Q20" s="92"/>
      <c r="R20" s="90">
        <v>1</v>
      </c>
      <c r="S20" s="89"/>
      <c r="T20" s="93">
        <v>27.1</v>
      </c>
      <c r="U20" s="168">
        <v>24.4</v>
      </c>
      <c r="V20" s="94">
        <v>27.4</v>
      </c>
      <c r="W20" s="95">
        <v>2438</v>
      </c>
      <c r="X20" s="96" t="s">
        <v>57</v>
      </c>
      <c r="Y20" s="27"/>
    </row>
    <row r="21" spans="1:25" ht="15.75" customHeight="1">
      <c r="A21" s="73">
        <f t="shared" si="4"/>
        <v>40328</v>
      </c>
      <c r="B21" s="74">
        <v>321</v>
      </c>
      <c r="C21" s="74">
        <v>5251</v>
      </c>
      <c r="D21" s="74">
        <v>327</v>
      </c>
      <c r="E21" s="47">
        <v>670</v>
      </c>
      <c r="F21" s="47">
        <v>1320</v>
      </c>
      <c r="G21" s="48">
        <v>32439</v>
      </c>
      <c r="H21" s="17">
        <v>638</v>
      </c>
      <c r="I21" s="18">
        <v>8098</v>
      </c>
      <c r="J21" s="19">
        <v>31592</v>
      </c>
      <c r="K21" s="17">
        <f t="shared" si="3"/>
        <v>22</v>
      </c>
      <c r="L21" s="18">
        <v>6</v>
      </c>
      <c r="M21" s="18">
        <v>5</v>
      </c>
      <c r="N21" s="18">
        <v>10</v>
      </c>
      <c r="O21" s="49">
        <v>1</v>
      </c>
      <c r="P21" s="67">
        <v>82</v>
      </c>
      <c r="Q21" s="22">
        <v>2</v>
      </c>
      <c r="R21" s="17">
        <v>1</v>
      </c>
      <c r="S21" s="19">
        <v>1</v>
      </c>
      <c r="T21" s="50">
        <v>25.5</v>
      </c>
      <c r="U21" s="51">
        <v>25.4</v>
      </c>
      <c r="V21" s="38">
        <v>30.3</v>
      </c>
      <c r="W21" s="22">
        <v>6643</v>
      </c>
      <c r="X21" s="97" t="s">
        <v>25</v>
      </c>
      <c r="Y21" s="27"/>
    </row>
    <row r="22" spans="1:25" ht="15.75" customHeight="1">
      <c r="A22" s="85">
        <f t="shared" si="4"/>
        <v>13301</v>
      </c>
      <c r="B22" s="86">
        <v>85</v>
      </c>
      <c r="C22" s="86">
        <v>1211</v>
      </c>
      <c r="D22" s="86">
        <v>70</v>
      </c>
      <c r="E22" s="98">
        <v>279</v>
      </c>
      <c r="F22" s="98">
        <v>457</v>
      </c>
      <c r="G22" s="99">
        <v>11199</v>
      </c>
      <c r="H22" s="100">
        <v>294</v>
      </c>
      <c r="I22" s="101">
        <v>5969</v>
      </c>
      <c r="J22" s="102">
        <v>7038</v>
      </c>
      <c r="K22" s="103">
        <f t="shared" si="3"/>
        <v>8</v>
      </c>
      <c r="L22" s="104">
        <v>2</v>
      </c>
      <c r="M22" s="104">
        <v>4</v>
      </c>
      <c r="N22" s="104">
        <v>0</v>
      </c>
      <c r="O22" s="138">
        <v>2</v>
      </c>
      <c r="P22" s="105">
        <v>46</v>
      </c>
      <c r="Q22" s="105">
        <v>1</v>
      </c>
      <c r="R22" s="103">
        <v>2</v>
      </c>
      <c r="S22" s="106"/>
      <c r="T22" s="107">
        <v>8.5</v>
      </c>
      <c r="U22" s="169">
        <v>8.3</v>
      </c>
      <c r="V22" s="108">
        <v>9.6</v>
      </c>
      <c r="W22" s="109">
        <v>4300</v>
      </c>
      <c r="X22" s="110" t="s">
        <v>58</v>
      </c>
      <c r="Y22" s="27"/>
    </row>
    <row r="23" spans="1:25" ht="15.75" customHeight="1">
      <c r="A23" s="73">
        <f t="shared" si="4"/>
        <v>70239</v>
      </c>
      <c r="B23" s="74">
        <v>429</v>
      </c>
      <c r="C23" s="74">
        <v>6777</v>
      </c>
      <c r="D23" s="74">
        <v>184</v>
      </c>
      <c r="E23" s="47">
        <v>960</v>
      </c>
      <c r="F23" s="47">
        <v>1763</v>
      </c>
      <c r="G23" s="48">
        <v>60126</v>
      </c>
      <c r="H23" s="17">
        <v>1072</v>
      </c>
      <c r="I23" s="18">
        <v>33455</v>
      </c>
      <c r="J23" s="19">
        <v>35712</v>
      </c>
      <c r="K23" s="17">
        <f t="shared" si="3"/>
        <v>35</v>
      </c>
      <c r="L23" s="18">
        <v>10</v>
      </c>
      <c r="M23" s="18">
        <v>10</v>
      </c>
      <c r="N23" s="18">
        <v>5</v>
      </c>
      <c r="O23" s="49">
        <v>10</v>
      </c>
      <c r="P23" s="67">
        <v>232</v>
      </c>
      <c r="Q23" s="22">
        <v>3</v>
      </c>
      <c r="R23" s="17">
        <v>1</v>
      </c>
      <c r="S23" s="19">
        <v>2</v>
      </c>
      <c r="T23" s="50">
        <v>96.1</v>
      </c>
      <c r="U23" s="51">
        <v>95.2</v>
      </c>
      <c r="V23" s="38">
        <v>107.8</v>
      </c>
      <c r="W23" s="22">
        <v>8003</v>
      </c>
      <c r="X23" s="52" t="s">
        <v>26</v>
      </c>
      <c r="Y23" s="27"/>
    </row>
    <row r="24" spans="1:25" ht="15.75" customHeight="1">
      <c r="A24" s="85">
        <f t="shared" si="4"/>
        <v>32213</v>
      </c>
      <c r="B24" s="86">
        <v>163</v>
      </c>
      <c r="C24" s="86">
        <v>3034</v>
      </c>
      <c r="D24" s="86">
        <v>114</v>
      </c>
      <c r="E24" s="39">
        <v>443</v>
      </c>
      <c r="F24" s="39">
        <v>832</v>
      </c>
      <c r="G24" s="40">
        <v>27627</v>
      </c>
      <c r="H24" s="41">
        <v>521</v>
      </c>
      <c r="I24" s="42">
        <v>9860</v>
      </c>
      <c r="J24" s="43">
        <v>21832</v>
      </c>
      <c r="K24" s="41">
        <f t="shared" si="3"/>
        <v>23</v>
      </c>
      <c r="L24" s="42">
        <v>7</v>
      </c>
      <c r="M24" s="42">
        <v>4</v>
      </c>
      <c r="N24" s="42">
        <v>5</v>
      </c>
      <c r="O24" s="54">
        <v>7</v>
      </c>
      <c r="P24" s="45">
        <v>39</v>
      </c>
      <c r="Q24" s="45">
        <v>2</v>
      </c>
      <c r="R24" s="41">
        <v>1</v>
      </c>
      <c r="S24" s="43"/>
      <c r="T24" s="55">
        <f>80.1-8.5</f>
        <v>71.6</v>
      </c>
      <c r="U24" s="56">
        <f>53.2-8.5</f>
        <v>44.7</v>
      </c>
      <c r="V24" s="170">
        <v>52.8</v>
      </c>
      <c r="W24" s="45">
        <v>3466</v>
      </c>
      <c r="X24" s="46" t="s">
        <v>27</v>
      </c>
      <c r="Y24" s="27"/>
    </row>
    <row r="25" spans="1:25" ht="15.75" customHeight="1">
      <c r="A25" s="73">
        <f t="shared" si="4"/>
        <v>12456</v>
      </c>
      <c r="B25" s="74">
        <v>76</v>
      </c>
      <c r="C25" s="74">
        <v>843</v>
      </c>
      <c r="D25" s="74">
        <v>22</v>
      </c>
      <c r="E25" s="47">
        <v>121</v>
      </c>
      <c r="F25" s="47">
        <v>359</v>
      </c>
      <c r="G25" s="48">
        <v>11035</v>
      </c>
      <c r="H25" s="17">
        <v>72</v>
      </c>
      <c r="I25" s="18">
        <v>9477</v>
      </c>
      <c r="J25" s="19">
        <v>2907</v>
      </c>
      <c r="K25" s="17">
        <f>SUM(L25:O25)</f>
        <v>4</v>
      </c>
      <c r="L25" s="18">
        <v>0</v>
      </c>
      <c r="M25" s="18">
        <v>1</v>
      </c>
      <c r="N25" s="18">
        <v>0</v>
      </c>
      <c r="O25" s="49">
        <v>3</v>
      </c>
      <c r="P25" s="67">
        <v>64</v>
      </c>
      <c r="Q25" s="22"/>
      <c r="R25" s="17"/>
      <c r="S25" s="19"/>
      <c r="T25" s="50">
        <v>8.5</v>
      </c>
      <c r="U25" s="51">
        <v>8.5</v>
      </c>
      <c r="V25" s="38">
        <v>10</v>
      </c>
      <c r="W25" s="22">
        <v>1618</v>
      </c>
      <c r="X25" s="52" t="s">
        <v>74</v>
      </c>
      <c r="Y25" s="27"/>
    </row>
    <row r="26" spans="1:25" ht="15.75" customHeight="1">
      <c r="A26" s="85">
        <f t="shared" si="4"/>
        <v>33598</v>
      </c>
      <c r="B26" s="86">
        <v>196</v>
      </c>
      <c r="C26" s="86">
        <v>2549</v>
      </c>
      <c r="D26" s="86">
        <v>151</v>
      </c>
      <c r="E26" s="58">
        <v>374</v>
      </c>
      <c r="F26" s="58">
        <v>965</v>
      </c>
      <c r="G26" s="59">
        <v>29363</v>
      </c>
      <c r="H26" s="57">
        <v>496</v>
      </c>
      <c r="I26" s="60">
        <v>15244</v>
      </c>
      <c r="J26" s="61">
        <v>17858</v>
      </c>
      <c r="K26" s="57">
        <f t="shared" si="3"/>
        <v>20</v>
      </c>
      <c r="L26" s="60">
        <v>6</v>
      </c>
      <c r="M26" s="60">
        <v>4</v>
      </c>
      <c r="N26" s="60">
        <v>2</v>
      </c>
      <c r="O26" s="62">
        <v>8</v>
      </c>
      <c r="P26" s="63">
        <v>85</v>
      </c>
      <c r="Q26" s="63">
        <v>4</v>
      </c>
      <c r="R26" s="57">
        <v>2</v>
      </c>
      <c r="S26" s="61">
        <v>1</v>
      </c>
      <c r="T26" s="64">
        <v>34.4</v>
      </c>
      <c r="U26" s="65">
        <v>25.9</v>
      </c>
      <c r="V26" s="171">
        <v>30.9</v>
      </c>
      <c r="W26" s="63">
        <v>9250</v>
      </c>
      <c r="X26" s="66" t="s">
        <v>28</v>
      </c>
      <c r="Y26" s="27"/>
    </row>
    <row r="27" spans="1:25" ht="15.75" customHeight="1">
      <c r="A27" s="73">
        <f t="shared" si="4"/>
        <v>30758</v>
      </c>
      <c r="B27" s="74">
        <v>209</v>
      </c>
      <c r="C27" s="74">
        <v>2934</v>
      </c>
      <c r="D27" s="74">
        <v>277</v>
      </c>
      <c r="E27" s="47">
        <v>427</v>
      </c>
      <c r="F27" s="47">
        <v>976</v>
      </c>
      <c r="G27" s="48">
        <v>25935</v>
      </c>
      <c r="H27" s="17">
        <v>504</v>
      </c>
      <c r="I27" s="18">
        <v>17202</v>
      </c>
      <c r="J27" s="19">
        <v>13052</v>
      </c>
      <c r="K27" s="17">
        <f>SUM(L27:O27)</f>
        <v>18</v>
      </c>
      <c r="L27" s="18">
        <v>6</v>
      </c>
      <c r="M27" s="18">
        <v>4</v>
      </c>
      <c r="N27" s="18">
        <v>3</v>
      </c>
      <c r="O27" s="49">
        <v>5</v>
      </c>
      <c r="P27" s="67">
        <v>143</v>
      </c>
      <c r="Q27" s="22">
        <v>3</v>
      </c>
      <c r="R27" s="17">
        <v>2</v>
      </c>
      <c r="S27" s="19"/>
      <c r="T27" s="50">
        <v>45.9</v>
      </c>
      <c r="U27" s="51">
        <v>45.9</v>
      </c>
      <c r="V27" s="38">
        <v>49.1</v>
      </c>
      <c r="W27" s="22">
        <v>4300</v>
      </c>
      <c r="X27" s="52" t="s">
        <v>29</v>
      </c>
      <c r="Y27" s="27" t="s">
        <v>80</v>
      </c>
    </row>
    <row r="28" spans="1:25" ht="15.75" customHeight="1">
      <c r="A28" s="85">
        <f t="shared" si="4"/>
        <v>26992</v>
      </c>
      <c r="B28" s="86">
        <v>186</v>
      </c>
      <c r="C28" s="86">
        <v>2072</v>
      </c>
      <c r="D28" s="86">
        <v>88</v>
      </c>
      <c r="E28" s="58">
        <v>371</v>
      </c>
      <c r="F28" s="58">
        <v>703</v>
      </c>
      <c r="G28" s="59">
        <v>23572</v>
      </c>
      <c r="H28" s="57">
        <v>389</v>
      </c>
      <c r="I28" s="60">
        <v>13032</v>
      </c>
      <c r="J28" s="61">
        <v>13571</v>
      </c>
      <c r="K28" s="57">
        <f>SUM(L28:O28)</f>
        <v>14</v>
      </c>
      <c r="L28" s="60">
        <v>6</v>
      </c>
      <c r="M28" s="60">
        <v>3</v>
      </c>
      <c r="N28" s="60">
        <v>4</v>
      </c>
      <c r="O28" s="62">
        <v>1</v>
      </c>
      <c r="P28" s="63">
        <v>69</v>
      </c>
      <c r="Q28" s="63">
        <v>1</v>
      </c>
      <c r="R28" s="57">
        <v>1</v>
      </c>
      <c r="S28" s="61">
        <v>1</v>
      </c>
      <c r="T28" s="64">
        <v>24.6</v>
      </c>
      <c r="U28" s="65">
        <v>23.3</v>
      </c>
      <c r="V28" s="171">
        <v>35.6</v>
      </c>
      <c r="W28" s="63">
        <v>5473</v>
      </c>
      <c r="X28" s="66" t="s">
        <v>30</v>
      </c>
      <c r="Y28" s="27"/>
    </row>
    <row r="29" spans="1:25" ht="15.75" customHeight="1">
      <c r="A29" s="73">
        <f t="shared" si="4"/>
        <v>19044</v>
      </c>
      <c r="B29" s="74">
        <v>126</v>
      </c>
      <c r="C29" s="74">
        <v>1083</v>
      </c>
      <c r="D29" s="74">
        <v>51</v>
      </c>
      <c r="E29" s="47">
        <v>466</v>
      </c>
      <c r="F29" s="47">
        <v>531</v>
      </c>
      <c r="G29" s="48">
        <v>16787</v>
      </c>
      <c r="H29" s="17">
        <v>488</v>
      </c>
      <c r="I29" s="18">
        <v>14114</v>
      </c>
      <c r="J29" s="19">
        <v>4442</v>
      </c>
      <c r="K29" s="17">
        <f>SUM(L29:O29)</f>
        <v>10</v>
      </c>
      <c r="L29" s="18">
        <v>4</v>
      </c>
      <c r="M29" s="18">
        <v>2</v>
      </c>
      <c r="N29" s="18">
        <v>1</v>
      </c>
      <c r="O29" s="49">
        <v>3</v>
      </c>
      <c r="P29" s="67">
        <v>57</v>
      </c>
      <c r="Q29" s="22">
        <v>1</v>
      </c>
      <c r="R29" s="17">
        <v>1</v>
      </c>
      <c r="S29" s="19"/>
      <c r="T29" s="50">
        <v>39.9</v>
      </c>
      <c r="U29" s="51">
        <v>38.9</v>
      </c>
      <c r="V29" s="38">
        <v>39.4</v>
      </c>
      <c r="W29" s="22">
        <v>3597</v>
      </c>
      <c r="X29" s="52" t="s">
        <v>53</v>
      </c>
      <c r="Y29" s="27"/>
    </row>
    <row r="30" spans="1:25" ht="15.75" customHeight="1" thickBot="1">
      <c r="A30" s="175">
        <f>SUM(B30:G30)</f>
        <v>20427</v>
      </c>
      <c r="B30" s="176">
        <v>124</v>
      </c>
      <c r="C30" s="176">
        <v>2056</v>
      </c>
      <c r="D30" s="176">
        <v>62</v>
      </c>
      <c r="E30" s="58">
        <v>519</v>
      </c>
      <c r="F30" s="58">
        <v>455</v>
      </c>
      <c r="G30" s="59">
        <v>17211</v>
      </c>
      <c r="H30" s="57">
        <v>518</v>
      </c>
      <c r="I30" s="60">
        <v>12840</v>
      </c>
      <c r="J30" s="61">
        <v>7069</v>
      </c>
      <c r="K30" s="57">
        <f>SUM(L30:O30)</f>
        <v>7</v>
      </c>
      <c r="L30" s="60">
        <v>4</v>
      </c>
      <c r="M30" s="60">
        <v>1</v>
      </c>
      <c r="N30" s="60">
        <v>0</v>
      </c>
      <c r="O30" s="62">
        <v>2</v>
      </c>
      <c r="P30" s="63">
        <v>29</v>
      </c>
      <c r="Q30" s="63">
        <v>1</v>
      </c>
      <c r="R30" s="57">
        <v>1</v>
      </c>
      <c r="S30" s="61"/>
      <c r="T30" s="64">
        <v>33.3</v>
      </c>
      <c r="U30" s="65">
        <v>32.6</v>
      </c>
      <c r="V30" s="171">
        <v>38.3</v>
      </c>
      <c r="W30" s="63">
        <v>3256</v>
      </c>
      <c r="X30" s="66" t="s">
        <v>54</v>
      </c>
      <c r="Y30" s="27"/>
    </row>
    <row r="31" spans="1:25" ht="28.5" customHeight="1" thickBot="1" thickTop="1">
      <c r="A31" s="68">
        <f aca="true" t="shared" si="5" ref="A31:W31">SUM(A19:A30)</f>
        <v>406986</v>
      </c>
      <c r="B31" s="69">
        <f t="shared" si="5"/>
        <v>2509</v>
      </c>
      <c r="C31" s="69">
        <f t="shared" si="5"/>
        <v>39931</v>
      </c>
      <c r="D31" s="69">
        <f t="shared" si="5"/>
        <v>1788</v>
      </c>
      <c r="E31" s="69">
        <f t="shared" si="5"/>
        <v>5911</v>
      </c>
      <c r="F31" s="69">
        <f t="shared" si="5"/>
        <v>10870</v>
      </c>
      <c r="G31" s="70">
        <f t="shared" si="5"/>
        <v>345977</v>
      </c>
      <c r="H31" s="68">
        <f t="shared" si="5"/>
        <v>6235</v>
      </c>
      <c r="I31" s="69">
        <f t="shared" si="5"/>
        <v>186359</v>
      </c>
      <c r="J31" s="70">
        <f t="shared" si="5"/>
        <v>214392</v>
      </c>
      <c r="K31" s="68">
        <f t="shared" si="5"/>
        <v>233</v>
      </c>
      <c r="L31" s="69">
        <f t="shared" si="5"/>
        <v>67</v>
      </c>
      <c r="M31" s="69">
        <f t="shared" si="5"/>
        <v>52</v>
      </c>
      <c r="N31" s="69">
        <f t="shared" si="5"/>
        <v>40</v>
      </c>
      <c r="O31" s="135">
        <f t="shared" si="5"/>
        <v>74</v>
      </c>
      <c r="P31" s="71">
        <f>SUM(P19:P30)</f>
        <v>1086</v>
      </c>
      <c r="Q31" s="71">
        <f t="shared" si="5"/>
        <v>21</v>
      </c>
      <c r="R31" s="72">
        <f t="shared" si="5"/>
        <v>14</v>
      </c>
      <c r="S31" s="70">
        <f t="shared" si="5"/>
        <v>7</v>
      </c>
      <c r="T31" s="71">
        <f t="shared" si="5"/>
        <v>491.49999999999994</v>
      </c>
      <c r="U31" s="72">
        <f t="shared" si="5"/>
        <v>431.09999999999997</v>
      </c>
      <c r="V31" s="71">
        <f>SUM(V19:V30)</f>
        <v>517.1</v>
      </c>
      <c r="W31" s="71">
        <f t="shared" si="5"/>
        <v>59036</v>
      </c>
      <c r="X31" s="177" t="s">
        <v>66</v>
      </c>
      <c r="Y31" s="27"/>
    </row>
    <row r="32" spans="1:25" ht="18" customHeight="1" thickTop="1">
      <c r="A32" s="196"/>
      <c r="B32" s="199"/>
      <c r="C32" s="199"/>
      <c r="D32" s="199"/>
      <c r="E32" s="199"/>
      <c r="F32" s="199"/>
      <c r="G32" s="199"/>
      <c r="H32" s="199"/>
      <c r="I32" s="199"/>
      <c r="J32" s="200"/>
      <c r="K32" s="44">
        <f>SUM(L32:O32)</f>
        <v>175</v>
      </c>
      <c r="L32" s="111">
        <v>102</v>
      </c>
      <c r="M32" s="111">
        <v>35</v>
      </c>
      <c r="N32" s="111">
        <v>24</v>
      </c>
      <c r="O32" s="139">
        <v>14</v>
      </c>
      <c r="P32" s="196"/>
      <c r="Q32" s="197"/>
      <c r="R32" s="197"/>
      <c r="S32" s="197"/>
      <c r="T32" s="197"/>
      <c r="U32" s="197"/>
      <c r="V32" s="197"/>
      <c r="W32" s="198"/>
      <c r="X32" s="112" t="s">
        <v>31</v>
      </c>
      <c r="Y32" s="27"/>
    </row>
    <row r="33" spans="1:25" ht="29.25" customHeight="1" thickBot="1">
      <c r="A33" s="151">
        <f aca="true" t="shared" si="6" ref="A33:J33">A31+A18</f>
        <v>1023699</v>
      </c>
      <c r="B33" s="152">
        <f t="shared" si="6"/>
        <v>6063</v>
      </c>
      <c r="C33" s="152">
        <f t="shared" si="6"/>
        <v>102185</v>
      </c>
      <c r="D33" s="152">
        <f t="shared" si="6"/>
        <v>5380</v>
      </c>
      <c r="E33" s="152">
        <f t="shared" si="6"/>
        <v>13560</v>
      </c>
      <c r="F33" s="152">
        <f t="shared" si="6"/>
        <v>27106</v>
      </c>
      <c r="G33" s="113">
        <f t="shared" si="6"/>
        <v>869405</v>
      </c>
      <c r="H33" s="140">
        <f t="shared" si="6"/>
        <v>14628</v>
      </c>
      <c r="I33" s="152">
        <f t="shared" si="6"/>
        <v>437602</v>
      </c>
      <c r="J33" s="154">
        <f t="shared" si="6"/>
        <v>571469</v>
      </c>
      <c r="K33" s="151">
        <f>K32+K31+K18</f>
        <v>698</v>
      </c>
      <c r="L33" s="152">
        <f>L32+L31+L18</f>
        <v>244</v>
      </c>
      <c r="M33" s="152">
        <f>M32+M31+M18</f>
        <v>156</v>
      </c>
      <c r="N33" s="152">
        <f>N32+N31+N18</f>
        <v>120</v>
      </c>
      <c r="O33" s="113">
        <f>O32+O31+O18</f>
        <v>178</v>
      </c>
      <c r="P33" s="155">
        <f>P31+P18</f>
        <v>2689</v>
      </c>
      <c r="Q33" s="114">
        <f aca="true" t="shared" si="7" ref="Q33:W33">Q31+Q18</f>
        <v>42</v>
      </c>
      <c r="R33" s="156">
        <f t="shared" si="7"/>
        <v>31</v>
      </c>
      <c r="S33" s="113">
        <f t="shared" si="7"/>
        <v>13</v>
      </c>
      <c r="T33" s="153">
        <f t="shared" si="7"/>
        <v>1056.3</v>
      </c>
      <c r="U33" s="131">
        <f t="shared" si="7"/>
        <v>956</v>
      </c>
      <c r="V33" s="162">
        <f>V31++V18</f>
        <v>1155.1</v>
      </c>
      <c r="W33" s="154">
        <f t="shared" si="7"/>
        <v>116631</v>
      </c>
      <c r="X33" s="115" t="s">
        <v>49</v>
      </c>
      <c r="Y33" s="27"/>
    </row>
    <row r="34" spans="1:24" ht="17.25" customHeight="1">
      <c r="A34" s="201" t="s">
        <v>46</v>
      </c>
      <c r="B34" s="202"/>
      <c r="C34" s="202"/>
      <c r="D34" s="203"/>
      <c r="E34" s="201" t="s">
        <v>47</v>
      </c>
      <c r="F34" s="202"/>
      <c r="G34" s="202"/>
      <c r="H34" s="202"/>
      <c r="I34" s="203"/>
      <c r="J34" s="207" t="s">
        <v>41</v>
      </c>
      <c r="K34" s="208"/>
      <c r="L34" s="209"/>
      <c r="M34" s="278" t="s">
        <v>37</v>
      </c>
      <c r="N34" s="208"/>
      <c r="O34" s="279"/>
      <c r="P34" s="252" t="s">
        <v>36</v>
      </c>
      <c r="Q34" s="272"/>
      <c r="R34" s="272"/>
      <c r="S34" s="226"/>
      <c r="T34" s="252" t="s">
        <v>32</v>
      </c>
      <c r="U34" s="253"/>
      <c r="V34" s="253"/>
      <c r="W34" s="254"/>
      <c r="X34" s="255"/>
    </row>
    <row r="35" spans="1:24" ht="12" customHeight="1">
      <c r="A35" s="204"/>
      <c r="B35" s="205"/>
      <c r="C35" s="205"/>
      <c r="D35" s="206"/>
      <c r="E35" s="204"/>
      <c r="F35" s="205"/>
      <c r="G35" s="205"/>
      <c r="H35" s="205"/>
      <c r="I35" s="206"/>
      <c r="J35" s="204" t="s">
        <v>42</v>
      </c>
      <c r="K35" s="205"/>
      <c r="L35" s="258"/>
      <c r="M35" s="259" t="s">
        <v>38</v>
      </c>
      <c r="N35" s="205"/>
      <c r="O35" s="206"/>
      <c r="P35" s="204" t="s">
        <v>33</v>
      </c>
      <c r="Q35" s="273"/>
      <c r="R35" s="273"/>
      <c r="S35" s="274"/>
      <c r="T35" s="204" t="s">
        <v>33</v>
      </c>
      <c r="U35" s="205"/>
      <c r="V35" s="205"/>
      <c r="W35" s="258"/>
      <c r="X35" s="256"/>
    </row>
    <row r="36" spans="1:24" ht="15" customHeight="1">
      <c r="A36" s="293" t="s">
        <v>48</v>
      </c>
      <c r="B36" s="294"/>
      <c r="C36" s="262" t="s">
        <v>56</v>
      </c>
      <c r="D36" s="275"/>
      <c r="E36" s="268" t="s">
        <v>12</v>
      </c>
      <c r="F36" s="264"/>
      <c r="G36" s="283" t="s">
        <v>45</v>
      </c>
      <c r="H36" s="283" t="s">
        <v>44</v>
      </c>
      <c r="I36" s="280" t="s">
        <v>43</v>
      </c>
      <c r="J36" s="268" t="s">
        <v>40</v>
      </c>
      <c r="K36" s="264"/>
      <c r="L36" s="283" t="s">
        <v>39</v>
      </c>
      <c r="M36" s="262" t="s">
        <v>40</v>
      </c>
      <c r="N36" s="264"/>
      <c r="O36" s="280" t="s">
        <v>39</v>
      </c>
      <c r="P36" s="268" t="s">
        <v>35</v>
      </c>
      <c r="Q36" s="269"/>
      <c r="R36" s="262" t="s">
        <v>34</v>
      </c>
      <c r="S36" s="285"/>
      <c r="T36" s="260" t="s">
        <v>35</v>
      </c>
      <c r="U36" s="262" t="s">
        <v>34</v>
      </c>
      <c r="V36" s="263"/>
      <c r="W36" s="264"/>
      <c r="X36" s="256"/>
    </row>
    <row r="37" spans="1:24" ht="14.25" customHeight="1" thickBot="1">
      <c r="A37" s="295"/>
      <c r="B37" s="296"/>
      <c r="C37" s="276"/>
      <c r="D37" s="277"/>
      <c r="E37" s="282"/>
      <c r="F37" s="267"/>
      <c r="G37" s="284"/>
      <c r="H37" s="284"/>
      <c r="I37" s="281"/>
      <c r="J37" s="282"/>
      <c r="K37" s="267"/>
      <c r="L37" s="284"/>
      <c r="M37" s="265"/>
      <c r="N37" s="267"/>
      <c r="O37" s="281"/>
      <c r="P37" s="270"/>
      <c r="Q37" s="271"/>
      <c r="R37" s="265"/>
      <c r="S37" s="286"/>
      <c r="T37" s="261"/>
      <c r="U37" s="265"/>
      <c r="V37" s="266"/>
      <c r="W37" s="267"/>
      <c r="X37" s="257"/>
    </row>
    <row r="38" spans="1:26" ht="17.25" customHeight="1">
      <c r="A38" s="287">
        <v>19961</v>
      </c>
      <c r="B38" s="288"/>
      <c r="C38" s="300">
        <v>7366</v>
      </c>
      <c r="D38" s="301"/>
      <c r="E38" s="289">
        <f>SUM(G38:I38)</f>
        <v>58651</v>
      </c>
      <c r="F38" s="290"/>
      <c r="G38" s="157">
        <v>608</v>
      </c>
      <c r="H38" s="157">
        <v>53996</v>
      </c>
      <c r="I38" s="116">
        <v>4047</v>
      </c>
      <c r="J38" s="289">
        <v>25095</v>
      </c>
      <c r="K38" s="290"/>
      <c r="L38" s="116">
        <v>32</v>
      </c>
      <c r="M38" s="289">
        <v>233935</v>
      </c>
      <c r="N38" s="290"/>
      <c r="O38" s="116">
        <v>1917</v>
      </c>
      <c r="P38" s="298">
        <v>103.4</v>
      </c>
      <c r="Q38" s="299"/>
      <c r="R38" s="291">
        <v>997.3</v>
      </c>
      <c r="S38" s="292"/>
      <c r="T38" s="145">
        <v>29.9</v>
      </c>
      <c r="U38" s="291">
        <v>2173.9</v>
      </c>
      <c r="V38" s="297"/>
      <c r="W38" s="292"/>
      <c r="X38" s="13" t="s">
        <v>19</v>
      </c>
      <c r="Y38" s="27"/>
      <c r="Z38" s="27"/>
    </row>
    <row r="39" spans="1:26" ht="17.25" customHeight="1">
      <c r="A39" s="302">
        <v>9694</v>
      </c>
      <c r="B39" s="303"/>
      <c r="C39" s="305">
        <v>2927</v>
      </c>
      <c r="D39" s="306"/>
      <c r="E39" s="192">
        <f aca="true" t="shared" si="8" ref="E39:E50">SUM(G39:I39)</f>
        <v>16207</v>
      </c>
      <c r="F39" s="193"/>
      <c r="G39" s="158">
        <v>105</v>
      </c>
      <c r="H39" s="158">
        <v>13998</v>
      </c>
      <c r="I39" s="118">
        <v>2104</v>
      </c>
      <c r="J39" s="303">
        <v>0</v>
      </c>
      <c r="K39" s="193"/>
      <c r="L39" s="117">
        <v>0</v>
      </c>
      <c r="M39" s="192">
        <v>75835</v>
      </c>
      <c r="N39" s="193"/>
      <c r="O39" s="118">
        <v>510</v>
      </c>
      <c r="P39" s="194">
        <v>0.9</v>
      </c>
      <c r="Q39" s="195"/>
      <c r="R39" s="185">
        <v>306.7</v>
      </c>
      <c r="S39" s="304"/>
      <c r="T39" s="146">
        <v>1.25</v>
      </c>
      <c r="U39" s="185">
        <v>736.2</v>
      </c>
      <c r="V39" s="187"/>
      <c r="W39" s="186"/>
      <c r="X39" s="26" t="s">
        <v>60</v>
      </c>
      <c r="Y39" s="27"/>
      <c r="Z39" s="27"/>
    </row>
    <row r="40" spans="1:26" ht="17.25" customHeight="1">
      <c r="A40" s="307">
        <v>3460</v>
      </c>
      <c r="B40" s="308"/>
      <c r="C40" s="315">
        <v>2482</v>
      </c>
      <c r="D40" s="306"/>
      <c r="E40" s="309">
        <f t="shared" si="8"/>
        <v>17181</v>
      </c>
      <c r="F40" s="310"/>
      <c r="G40" s="159">
        <v>147</v>
      </c>
      <c r="H40" s="159">
        <v>13115</v>
      </c>
      <c r="I40" s="119">
        <v>3919</v>
      </c>
      <c r="J40" s="308">
        <v>0</v>
      </c>
      <c r="K40" s="311"/>
      <c r="L40" s="160">
        <v>0</v>
      </c>
      <c r="M40" s="312">
        <v>62050</v>
      </c>
      <c r="N40" s="311"/>
      <c r="O40" s="119">
        <v>452</v>
      </c>
      <c r="P40" s="322">
        <v>0.8</v>
      </c>
      <c r="Q40" s="323"/>
      <c r="R40" s="313">
        <v>259.5</v>
      </c>
      <c r="S40" s="314"/>
      <c r="T40" s="147">
        <v>0.8</v>
      </c>
      <c r="U40" s="313">
        <v>676.2</v>
      </c>
      <c r="V40" s="314"/>
      <c r="W40" s="321"/>
      <c r="X40" s="35" t="s">
        <v>61</v>
      </c>
      <c r="Y40" s="27"/>
      <c r="Z40" s="27"/>
    </row>
    <row r="41" spans="1:26" ht="17.25" customHeight="1">
      <c r="A41" s="302">
        <v>6256</v>
      </c>
      <c r="B41" s="303"/>
      <c r="C41" s="326">
        <v>2326</v>
      </c>
      <c r="D41" s="306"/>
      <c r="E41" s="302">
        <f t="shared" si="8"/>
        <v>20823</v>
      </c>
      <c r="F41" s="195"/>
      <c r="G41" s="158">
        <v>132</v>
      </c>
      <c r="H41" s="158">
        <v>17025</v>
      </c>
      <c r="I41" s="120">
        <v>3666</v>
      </c>
      <c r="J41" s="302">
        <v>0</v>
      </c>
      <c r="K41" s="195"/>
      <c r="L41" s="120">
        <v>0</v>
      </c>
      <c r="M41" s="302">
        <v>53675</v>
      </c>
      <c r="N41" s="195"/>
      <c r="O41" s="120">
        <v>517</v>
      </c>
      <c r="P41" s="324">
        <v>0.9</v>
      </c>
      <c r="Q41" s="195"/>
      <c r="R41" s="304">
        <v>331.2</v>
      </c>
      <c r="S41" s="306"/>
      <c r="T41" s="148">
        <v>0.29</v>
      </c>
      <c r="U41" s="304">
        <v>773.8</v>
      </c>
      <c r="V41" s="325"/>
      <c r="W41" s="306"/>
      <c r="X41" s="26" t="s">
        <v>73</v>
      </c>
      <c r="Y41" s="27"/>
      <c r="Z41" s="27"/>
    </row>
    <row r="42" spans="1:26" ht="17.25" customHeight="1">
      <c r="A42" s="316">
        <v>27090</v>
      </c>
      <c r="B42" s="317"/>
      <c r="C42" s="320">
        <v>9079</v>
      </c>
      <c r="D42" s="318"/>
      <c r="E42" s="316">
        <f t="shared" si="8"/>
        <v>74840</v>
      </c>
      <c r="F42" s="191"/>
      <c r="G42" s="121">
        <v>2292</v>
      </c>
      <c r="H42" s="121">
        <v>42250</v>
      </c>
      <c r="I42" s="122">
        <v>30298</v>
      </c>
      <c r="J42" s="316">
        <v>27060</v>
      </c>
      <c r="K42" s="191"/>
      <c r="L42" s="122">
        <v>37</v>
      </c>
      <c r="M42" s="316">
        <v>379755</v>
      </c>
      <c r="N42" s="191"/>
      <c r="O42" s="122">
        <v>2530</v>
      </c>
      <c r="P42" s="190">
        <v>102.08</v>
      </c>
      <c r="Q42" s="191"/>
      <c r="R42" s="183">
        <v>1278.1</v>
      </c>
      <c r="S42" s="318"/>
      <c r="T42" s="149">
        <v>31.94</v>
      </c>
      <c r="U42" s="183">
        <v>2500.2</v>
      </c>
      <c r="V42" s="319"/>
      <c r="W42" s="318"/>
      <c r="X42" s="96" t="s">
        <v>20</v>
      </c>
      <c r="Y42" s="27"/>
      <c r="Z42" s="27"/>
    </row>
    <row r="43" spans="1:26" ht="17.25" customHeight="1">
      <c r="A43" s="302">
        <v>4134</v>
      </c>
      <c r="B43" s="303"/>
      <c r="C43" s="326">
        <v>2206</v>
      </c>
      <c r="D43" s="306"/>
      <c r="E43" s="302">
        <f t="shared" si="8"/>
        <v>16867</v>
      </c>
      <c r="F43" s="195"/>
      <c r="G43" s="158">
        <v>85</v>
      </c>
      <c r="H43" s="158">
        <v>15345</v>
      </c>
      <c r="I43" s="120">
        <v>1437</v>
      </c>
      <c r="J43" s="302">
        <v>0</v>
      </c>
      <c r="K43" s="195"/>
      <c r="L43" s="120">
        <v>0</v>
      </c>
      <c r="M43" s="302">
        <v>57420</v>
      </c>
      <c r="N43" s="195"/>
      <c r="O43" s="120">
        <v>442</v>
      </c>
      <c r="P43" s="324">
        <v>0.5</v>
      </c>
      <c r="Q43" s="195"/>
      <c r="R43" s="304">
        <v>292</v>
      </c>
      <c r="S43" s="306"/>
      <c r="T43" s="148">
        <v>0</v>
      </c>
      <c r="U43" s="304">
        <v>716.3</v>
      </c>
      <c r="V43" s="325"/>
      <c r="W43" s="306"/>
      <c r="X43" s="26" t="s">
        <v>59</v>
      </c>
      <c r="Y43" s="27"/>
      <c r="Z43" s="27"/>
    </row>
    <row r="44" spans="1:26" ht="17.25" customHeight="1">
      <c r="A44" s="316">
        <v>17043</v>
      </c>
      <c r="B44" s="317"/>
      <c r="C44" s="320">
        <v>4066</v>
      </c>
      <c r="D44" s="318"/>
      <c r="E44" s="316">
        <f t="shared" si="8"/>
        <v>30890</v>
      </c>
      <c r="F44" s="191"/>
      <c r="G44" s="121">
        <v>461</v>
      </c>
      <c r="H44" s="121">
        <v>25081</v>
      </c>
      <c r="I44" s="122">
        <v>5348</v>
      </c>
      <c r="J44" s="316">
        <v>14995</v>
      </c>
      <c r="K44" s="191"/>
      <c r="L44" s="122">
        <v>21</v>
      </c>
      <c r="M44" s="316">
        <v>116160</v>
      </c>
      <c r="N44" s="191"/>
      <c r="O44" s="122">
        <v>818</v>
      </c>
      <c r="P44" s="190">
        <v>54.2</v>
      </c>
      <c r="Q44" s="191"/>
      <c r="R44" s="183">
        <v>644.4</v>
      </c>
      <c r="S44" s="318"/>
      <c r="T44" s="149">
        <v>16.45</v>
      </c>
      <c r="U44" s="183">
        <v>855.1</v>
      </c>
      <c r="V44" s="319"/>
      <c r="W44" s="318"/>
      <c r="X44" s="96" t="s">
        <v>21</v>
      </c>
      <c r="Y44" s="27"/>
      <c r="Z44" s="27"/>
    </row>
    <row r="45" spans="1:26" ht="17.25" customHeight="1">
      <c r="A45" s="302">
        <v>4205</v>
      </c>
      <c r="B45" s="303"/>
      <c r="C45" s="326">
        <v>2265</v>
      </c>
      <c r="D45" s="306"/>
      <c r="E45" s="302">
        <f t="shared" si="8"/>
        <v>11776</v>
      </c>
      <c r="F45" s="195"/>
      <c r="G45" s="158">
        <v>25</v>
      </c>
      <c r="H45" s="158">
        <v>8861</v>
      </c>
      <c r="I45" s="120">
        <v>2890</v>
      </c>
      <c r="J45" s="302">
        <v>0</v>
      </c>
      <c r="K45" s="195"/>
      <c r="L45" s="120">
        <v>0</v>
      </c>
      <c r="M45" s="302">
        <v>48540</v>
      </c>
      <c r="N45" s="195"/>
      <c r="O45" s="120">
        <v>373</v>
      </c>
      <c r="P45" s="324">
        <v>0.17</v>
      </c>
      <c r="Q45" s="195"/>
      <c r="R45" s="304">
        <v>233.3</v>
      </c>
      <c r="S45" s="306"/>
      <c r="T45" s="148">
        <v>0</v>
      </c>
      <c r="U45" s="304">
        <v>334.2</v>
      </c>
      <c r="V45" s="325"/>
      <c r="W45" s="306"/>
      <c r="X45" s="26" t="s">
        <v>52</v>
      </c>
      <c r="Y45" s="27"/>
      <c r="Z45" s="27"/>
    </row>
    <row r="46" spans="1:26" ht="17.25" customHeight="1">
      <c r="A46" s="316">
        <v>10288</v>
      </c>
      <c r="B46" s="317"/>
      <c r="C46" s="320">
        <v>2881</v>
      </c>
      <c r="D46" s="318"/>
      <c r="E46" s="316">
        <f t="shared" si="8"/>
        <v>25810</v>
      </c>
      <c r="F46" s="191"/>
      <c r="G46" s="121">
        <v>93</v>
      </c>
      <c r="H46" s="121">
        <v>24433</v>
      </c>
      <c r="I46" s="122">
        <v>1284</v>
      </c>
      <c r="J46" s="316">
        <v>1430</v>
      </c>
      <c r="K46" s="191"/>
      <c r="L46" s="122">
        <v>2</v>
      </c>
      <c r="M46" s="316">
        <v>85385</v>
      </c>
      <c r="N46" s="191"/>
      <c r="O46" s="122">
        <v>651</v>
      </c>
      <c r="P46" s="190">
        <v>17.95</v>
      </c>
      <c r="Q46" s="191"/>
      <c r="R46" s="183">
        <v>445.5</v>
      </c>
      <c r="S46" s="318"/>
      <c r="T46" s="149">
        <v>0.38</v>
      </c>
      <c r="U46" s="183">
        <v>981.4</v>
      </c>
      <c r="V46" s="319"/>
      <c r="W46" s="318"/>
      <c r="X46" s="96" t="s">
        <v>22</v>
      </c>
      <c r="Y46" s="27"/>
      <c r="Z46" s="27"/>
    </row>
    <row r="47" spans="1:26" s="123" customFormat="1" ht="17.25" customHeight="1">
      <c r="A47" s="302">
        <v>13527</v>
      </c>
      <c r="B47" s="303"/>
      <c r="C47" s="326">
        <v>4428</v>
      </c>
      <c r="D47" s="306"/>
      <c r="E47" s="302">
        <f t="shared" si="8"/>
        <v>32530</v>
      </c>
      <c r="F47" s="195"/>
      <c r="G47" s="158">
        <v>1279</v>
      </c>
      <c r="H47" s="158">
        <v>23905</v>
      </c>
      <c r="I47" s="120">
        <v>7346</v>
      </c>
      <c r="J47" s="302">
        <v>500</v>
      </c>
      <c r="K47" s="195"/>
      <c r="L47" s="120">
        <v>1</v>
      </c>
      <c r="M47" s="302">
        <v>197035</v>
      </c>
      <c r="N47" s="195"/>
      <c r="O47" s="120">
        <v>1586</v>
      </c>
      <c r="P47" s="324">
        <v>22.2</v>
      </c>
      <c r="Q47" s="195"/>
      <c r="R47" s="304">
        <v>502.7</v>
      </c>
      <c r="S47" s="306"/>
      <c r="T47" s="148">
        <v>5.26</v>
      </c>
      <c r="U47" s="304">
        <v>1091.5</v>
      </c>
      <c r="V47" s="325"/>
      <c r="W47" s="306"/>
      <c r="X47" s="26" t="s">
        <v>23</v>
      </c>
      <c r="Y47" s="27"/>
      <c r="Z47" s="27"/>
    </row>
    <row r="48" spans="1:26" ht="17.25" customHeight="1">
      <c r="A48" s="316">
        <v>13232</v>
      </c>
      <c r="B48" s="317"/>
      <c r="C48" s="320">
        <v>6579</v>
      </c>
      <c r="D48" s="318"/>
      <c r="E48" s="316">
        <f t="shared" si="8"/>
        <v>34958</v>
      </c>
      <c r="F48" s="191"/>
      <c r="G48" s="121">
        <v>786</v>
      </c>
      <c r="H48" s="121">
        <v>30441</v>
      </c>
      <c r="I48" s="122">
        <v>3731</v>
      </c>
      <c r="J48" s="316">
        <v>3660</v>
      </c>
      <c r="K48" s="191"/>
      <c r="L48" s="122">
        <v>5</v>
      </c>
      <c r="M48" s="316">
        <v>140610</v>
      </c>
      <c r="N48" s="191"/>
      <c r="O48" s="122">
        <v>1114</v>
      </c>
      <c r="P48" s="190">
        <v>26.72</v>
      </c>
      <c r="Q48" s="191"/>
      <c r="R48" s="183">
        <v>695.8</v>
      </c>
      <c r="S48" s="318"/>
      <c r="T48" s="149">
        <v>6.54</v>
      </c>
      <c r="U48" s="183">
        <v>1061.1</v>
      </c>
      <c r="V48" s="319"/>
      <c r="W48" s="318"/>
      <c r="X48" s="96" t="s">
        <v>51</v>
      </c>
      <c r="Y48" s="27"/>
      <c r="Z48" s="27"/>
    </row>
    <row r="49" spans="1:26" ht="17.25" customHeight="1">
      <c r="A49" s="302">
        <v>9591</v>
      </c>
      <c r="B49" s="303"/>
      <c r="C49" s="326">
        <v>3623</v>
      </c>
      <c r="D49" s="306"/>
      <c r="E49" s="302">
        <f t="shared" si="8"/>
        <v>21842</v>
      </c>
      <c r="F49" s="195"/>
      <c r="G49" s="158">
        <v>674</v>
      </c>
      <c r="H49" s="158">
        <v>15795</v>
      </c>
      <c r="I49" s="120">
        <v>5373</v>
      </c>
      <c r="J49" s="302">
        <v>315</v>
      </c>
      <c r="K49" s="195"/>
      <c r="L49" s="120">
        <v>1</v>
      </c>
      <c r="M49" s="302">
        <v>54100</v>
      </c>
      <c r="N49" s="195"/>
      <c r="O49" s="120">
        <v>503</v>
      </c>
      <c r="P49" s="324">
        <v>20.54</v>
      </c>
      <c r="Q49" s="195"/>
      <c r="R49" s="304">
        <v>417.7</v>
      </c>
      <c r="S49" s="306"/>
      <c r="T49" s="148">
        <v>0.5</v>
      </c>
      <c r="U49" s="304">
        <v>632.7</v>
      </c>
      <c r="V49" s="325"/>
      <c r="W49" s="306"/>
      <c r="X49" s="26" t="s">
        <v>50</v>
      </c>
      <c r="Y49" s="27"/>
      <c r="Z49" s="27"/>
    </row>
    <row r="50" spans="1:26" ht="17.25" customHeight="1" thickBot="1">
      <c r="A50" s="316">
        <v>2179</v>
      </c>
      <c r="B50" s="317"/>
      <c r="C50" s="320">
        <v>2472</v>
      </c>
      <c r="D50" s="318"/>
      <c r="E50" s="316">
        <f t="shared" si="8"/>
        <v>16740</v>
      </c>
      <c r="F50" s="191"/>
      <c r="G50" s="121">
        <v>26</v>
      </c>
      <c r="H50" s="121">
        <v>11726</v>
      </c>
      <c r="I50" s="122">
        <v>4988</v>
      </c>
      <c r="J50" s="316">
        <v>655</v>
      </c>
      <c r="K50" s="191"/>
      <c r="L50" s="122">
        <v>2</v>
      </c>
      <c r="M50" s="316">
        <v>22065</v>
      </c>
      <c r="N50" s="191"/>
      <c r="O50" s="122">
        <v>250</v>
      </c>
      <c r="P50" s="190">
        <v>0.8</v>
      </c>
      <c r="Q50" s="191"/>
      <c r="R50" s="183">
        <v>170.5</v>
      </c>
      <c r="S50" s="318"/>
      <c r="T50" s="149">
        <v>0.85</v>
      </c>
      <c r="U50" s="183">
        <v>575.7</v>
      </c>
      <c r="V50" s="319"/>
      <c r="W50" s="318"/>
      <c r="X50" s="96" t="s">
        <v>55</v>
      </c>
      <c r="Y50" s="27"/>
      <c r="Z50" s="27"/>
    </row>
    <row r="51" spans="1:26" ht="29.25" customHeight="1" thickBot="1" thickTop="1">
      <c r="A51" s="327">
        <f>SUM(A38:B50)</f>
        <v>140660</v>
      </c>
      <c r="B51" s="328"/>
      <c r="C51" s="331">
        <f>SUM(C38:D50)</f>
        <v>52700</v>
      </c>
      <c r="D51" s="332"/>
      <c r="E51" s="327">
        <f>SUM(E38:F50)</f>
        <v>379115</v>
      </c>
      <c r="F51" s="328"/>
      <c r="G51" s="124">
        <f>SUM(G38:G50)</f>
        <v>6713</v>
      </c>
      <c r="H51" s="124">
        <f>SUM(H38:H50)</f>
        <v>295971</v>
      </c>
      <c r="I51" s="124">
        <f>SUM(I38:I50)</f>
        <v>76431</v>
      </c>
      <c r="J51" s="327">
        <f>SUM(J38:K50)</f>
        <v>73710</v>
      </c>
      <c r="K51" s="328"/>
      <c r="L51" s="125">
        <f>SUM(L38:L50)</f>
        <v>101</v>
      </c>
      <c r="M51" s="327">
        <f>SUM(M38:N50)</f>
        <v>1526565</v>
      </c>
      <c r="N51" s="328"/>
      <c r="O51" s="125">
        <f>SUM(O38:O50)</f>
        <v>11663</v>
      </c>
      <c r="P51" s="329">
        <f>SUM(P38:Q50)</f>
        <v>351.1600000000001</v>
      </c>
      <c r="Q51" s="330"/>
      <c r="R51" s="330">
        <f>SUM(R38:S50)</f>
        <v>6574.7</v>
      </c>
      <c r="S51" s="333"/>
      <c r="T51" s="144">
        <f>SUM(T38:T50)</f>
        <v>94.16000000000001</v>
      </c>
      <c r="U51" s="330">
        <f>SUM(U38:W50)</f>
        <v>13108.300000000003</v>
      </c>
      <c r="V51" s="334"/>
      <c r="W51" s="333"/>
      <c r="X51" s="177" t="s">
        <v>67</v>
      </c>
      <c r="Y51" s="27"/>
      <c r="Z51" s="27"/>
    </row>
    <row r="52" spans="1:26" ht="17.25" customHeight="1" thickTop="1">
      <c r="A52" s="192">
        <v>20078</v>
      </c>
      <c r="B52" s="193"/>
      <c r="C52" s="337">
        <v>9020</v>
      </c>
      <c r="D52" s="338"/>
      <c r="E52" s="192">
        <f aca="true" t="shared" si="9" ref="E52:E63">SUM(G52:I52)</f>
        <v>66315</v>
      </c>
      <c r="F52" s="193"/>
      <c r="G52" s="158">
        <v>1462</v>
      </c>
      <c r="H52" s="158">
        <v>46888</v>
      </c>
      <c r="I52" s="118">
        <v>17965</v>
      </c>
      <c r="J52" s="192">
        <v>14030</v>
      </c>
      <c r="K52" s="193"/>
      <c r="L52" s="118">
        <v>17</v>
      </c>
      <c r="M52" s="192">
        <v>194510</v>
      </c>
      <c r="N52" s="193"/>
      <c r="O52" s="118">
        <v>1442</v>
      </c>
      <c r="P52" s="335">
        <v>68.09</v>
      </c>
      <c r="Q52" s="336"/>
      <c r="R52" s="185">
        <v>983.3</v>
      </c>
      <c r="S52" s="186"/>
      <c r="T52" s="146">
        <v>18.26</v>
      </c>
      <c r="U52" s="185">
        <v>2103.7</v>
      </c>
      <c r="V52" s="187"/>
      <c r="W52" s="186"/>
      <c r="X52" s="126" t="s">
        <v>24</v>
      </c>
      <c r="Y52" s="27"/>
      <c r="Z52" s="27"/>
    </row>
    <row r="53" spans="1:26" ht="17.25" customHeight="1">
      <c r="A53" s="312">
        <v>3367</v>
      </c>
      <c r="B53" s="311"/>
      <c r="C53" s="315">
        <v>5920</v>
      </c>
      <c r="D53" s="306"/>
      <c r="E53" s="188">
        <f t="shared" si="9"/>
        <v>22497</v>
      </c>
      <c r="F53" s="189"/>
      <c r="G53" s="159">
        <v>0</v>
      </c>
      <c r="H53" s="159">
        <v>21745</v>
      </c>
      <c r="I53" s="119">
        <v>752</v>
      </c>
      <c r="J53" s="312">
        <v>0</v>
      </c>
      <c r="K53" s="311"/>
      <c r="L53" s="119">
        <v>0</v>
      </c>
      <c r="M53" s="312">
        <v>76025</v>
      </c>
      <c r="N53" s="311"/>
      <c r="O53" s="119">
        <v>643</v>
      </c>
      <c r="P53" s="322">
        <v>0</v>
      </c>
      <c r="Q53" s="195"/>
      <c r="R53" s="313">
        <v>284.2</v>
      </c>
      <c r="S53" s="321"/>
      <c r="T53" s="147">
        <v>0</v>
      </c>
      <c r="U53" s="313">
        <v>698.9</v>
      </c>
      <c r="V53" s="314"/>
      <c r="W53" s="321"/>
      <c r="X53" s="96" t="s">
        <v>57</v>
      </c>
      <c r="Y53" s="27"/>
      <c r="Z53" s="27"/>
    </row>
    <row r="54" spans="1:26" ht="17.25" customHeight="1">
      <c r="A54" s="192">
        <v>14450</v>
      </c>
      <c r="B54" s="193"/>
      <c r="C54" s="305">
        <v>4897</v>
      </c>
      <c r="D54" s="306"/>
      <c r="E54" s="192">
        <f t="shared" si="9"/>
        <v>32256</v>
      </c>
      <c r="F54" s="193"/>
      <c r="G54" s="158">
        <v>426</v>
      </c>
      <c r="H54" s="158">
        <v>24558</v>
      </c>
      <c r="I54" s="118">
        <v>7272</v>
      </c>
      <c r="J54" s="192">
        <v>2630</v>
      </c>
      <c r="K54" s="193"/>
      <c r="L54" s="118">
        <v>5</v>
      </c>
      <c r="M54" s="192">
        <v>123490</v>
      </c>
      <c r="N54" s="193"/>
      <c r="O54" s="118">
        <v>1040</v>
      </c>
      <c r="P54" s="194">
        <v>47.63</v>
      </c>
      <c r="Q54" s="195"/>
      <c r="R54" s="185">
        <v>592.4</v>
      </c>
      <c r="S54" s="186"/>
      <c r="T54" s="146">
        <v>5.31</v>
      </c>
      <c r="U54" s="185">
        <v>1086.2</v>
      </c>
      <c r="V54" s="187"/>
      <c r="W54" s="186"/>
      <c r="X54" s="52" t="s">
        <v>25</v>
      </c>
      <c r="Y54" s="27"/>
      <c r="Z54" s="27"/>
    </row>
    <row r="55" spans="1:26" ht="17.25" customHeight="1">
      <c r="A55" s="312">
        <v>4142</v>
      </c>
      <c r="B55" s="311"/>
      <c r="C55" s="315">
        <v>1479</v>
      </c>
      <c r="D55" s="306"/>
      <c r="E55" s="188">
        <f t="shared" si="9"/>
        <v>16921</v>
      </c>
      <c r="F55" s="189"/>
      <c r="G55" s="159">
        <v>297</v>
      </c>
      <c r="H55" s="159">
        <v>13023</v>
      </c>
      <c r="I55" s="119">
        <v>3601</v>
      </c>
      <c r="J55" s="312">
        <v>0</v>
      </c>
      <c r="K55" s="311"/>
      <c r="L55" s="119">
        <v>0</v>
      </c>
      <c r="M55" s="312">
        <v>34935</v>
      </c>
      <c r="N55" s="311"/>
      <c r="O55" s="119">
        <v>409</v>
      </c>
      <c r="P55" s="322">
        <v>4.34</v>
      </c>
      <c r="Q55" s="195"/>
      <c r="R55" s="313">
        <v>186.9</v>
      </c>
      <c r="S55" s="321"/>
      <c r="T55" s="147">
        <v>0.2</v>
      </c>
      <c r="U55" s="313">
        <v>903.6</v>
      </c>
      <c r="V55" s="314"/>
      <c r="W55" s="321"/>
      <c r="X55" s="66" t="s">
        <v>58</v>
      </c>
      <c r="Y55" s="27"/>
      <c r="Z55" s="27"/>
    </row>
    <row r="56" spans="1:26" ht="17.25" customHeight="1">
      <c r="A56" s="192">
        <v>20353</v>
      </c>
      <c r="B56" s="193"/>
      <c r="C56" s="305">
        <v>9050</v>
      </c>
      <c r="D56" s="306"/>
      <c r="E56" s="192">
        <f t="shared" si="9"/>
        <v>52561</v>
      </c>
      <c r="F56" s="193"/>
      <c r="G56" s="158">
        <v>1150</v>
      </c>
      <c r="H56" s="158">
        <v>48424</v>
      </c>
      <c r="I56" s="118">
        <v>2987</v>
      </c>
      <c r="J56" s="192">
        <v>2650</v>
      </c>
      <c r="K56" s="193"/>
      <c r="L56" s="118">
        <v>4</v>
      </c>
      <c r="M56" s="192">
        <v>241390</v>
      </c>
      <c r="N56" s="193"/>
      <c r="O56" s="118">
        <v>1611</v>
      </c>
      <c r="P56" s="194">
        <v>36.66</v>
      </c>
      <c r="Q56" s="195"/>
      <c r="R56" s="185">
        <v>831.9</v>
      </c>
      <c r="S56" s="186"/>
      <c r="T56" s="146">
        <v>4.23</v>
      </c>
      <c r="U56" s="185">
        <v>2037.5</v>
      </c>
      <c r="V56" s="187"/>
      <c r="W56" s="186"/>
      <c r="X56" s="52" t="s">
        <v>26</v>
      </c>
      <c r="Y56" s="27"/>
      <c r="Z56" s="27"/>
    </row>
    <row r="57" spans="1:26" ht="17.25" customHeight="1">
      <c r="A57" s="188">
        <v>6624</v>
      </c>
      <c r="B57" s="189"/>
      <c r="C57" s="320">
        <v>1266</v>
      </c>
      <c r="D57" s="318"/>
      <c r="E57" s="312">
        <f t="shared" si="9"/>
        <v>18712</v>
      </c>
      <c r="F57" s="311"/>
      <c r="G57" s="159">
        <v>83</v>
      </c>
      <c r="H57" s="159">
        <v>17755</v>
      </c>
      <c r="I57" s="119">
        <v>874</v>
      </c>
      <c r="J57" s="312">
        <v>1430</v>
      </c>
      <c r="K57" s="311"/>
      <c r="L57" s="119">
        <v>2</v>
      </c>
      <c r="M57" s="312">
        <v>96440</v>
      </c>
      <c r="N57" s="311"/>
      <c r="O57" s="119">
        <v>604</v>
      </c>
      <c r="P57" s="322">
        <v>8.5</v>
      </c>
      <c r="Q57" s="195"/>
      <c r="R57" s="313">
        <v>305.9</v>
      </c>
      <c r="S57" s="321"/>
      <c r="T57" s="147">
        <v>2.2</v>
      </c>
      <c r="U57" s="313">
        <v>756.6</v>
      </c>
      <c r="V57" s="314"/>
      <c r="W57" s="321"/>
      <c r="X57" s="46" t="s">
        <v>27</v>
      </c>
      <c r="Y57" s="27"/>
      <c r="Z57" s="27"/>
    </row>
    <row r="58" spans="1:26" ht="17.25" customHeight="1">
      <c r="A58" s="192">
        <v>4415</v>
      </c>
      <c r="B58" s="193"/>
      <c r="C58" s="305">
        <v>810</v>
      </c>
      <c r="D58" s="306"/>
      <c r="E58" s="192">
        <f t="shared" si="9"/>
        <v>10954</v>
      </c>
      <c r="F58" s="193"/>
      <c r="G58" s="158">
        <v>0</v>
      </c>
      <c r="H58" s="158">
        <v>10244</v>
      </c>
      <c r="I58" s="118">
        <v>710</v>
      </c>
      <c r="J58" s="192">
        <v>0</v>
      </c>
      <c r="K58" s="193"/>
      <c r="L58" s="118">
        <v>0</v>
      </c>
      <c r="M58" s="192">
        <v>26095</v>
      </c>
      <c r="N58" s="193"/>
      <c r="O58" s="118">
        <v>261</v>
      </c>
      <c r="P58" s="194">
        <v>2.02</v>
      </c>
      <c r="Q58" s="195"/>
      <c r="R58" s="185">
        <v>131.6</v>
      </c>
      <c r="S58" s="186"/>
      <c r="T58" s="146">
        <v>0.2</v>
      </c>
      <c r="U58" s="185">
        <v>424.2</v>
      </c>
      <c r="V58" s="187"/>
      <c r="W58" s="186"/>
      <c r="X58" s="52" t="s">
        <v>74</v>
      </c>
      <c r="Y58" s="27"/>
      <c r="Z58" s="27"/>
    </row>
    <row r="59" spans="1:26" ht="17.25" customHeight="1">
      <c r="A59" s="188">
        <v>12092</v>
      </c>
      <c r="B59" s="189"/>
      <c r="C59" s="320">
        <v>4018</v>
      </c>
      <c r="D59" s="318"/>
      <c r="E59" s="188">
        <f t="shared" si="9"/>
        <v>30495</v>
      </c>
      <c r="F59" s="189"/>
      <c r="G59" s="121">
        <v>23</v>
      </c>
      <c r="H59" s="121">
        <v>27951</v>
      </c>
      <c r="I59" s="122">
        <v>2521</v>
      </c>
      <c r="J59" s="188">
        <v>400</v>
      </c>
      <c r="K59" s="189"/>
      <c r="L59" s="122">
        <v>1</v>
      </c>
      <c r="M59" s="188">
        <v>84400</v>
      </c>
      <c r="N59" s="189"/>
      <c r="O59" s="122">
        <v>695</v>
      </c>
      <c r="P59" s="190">
        <v>6.34</v>
      </c>
      <c r="Q59" s="191"/>
      <c r="R59" s="182">
        <v>534.4</v>
      </c>
      <c r="S59" s="184"/>
      <c r="T59" s="149">
        <v>0.2</v>
      </c>
      <c r="U59" s="182">
        <v>1077.6</v>
      </c>
      <c r="V59" s="183"/>
      <c r="W59" s="184"/>
      <c r="X59" s="66" t="s">
        <v>28</v>
      </c>
      <c r="Y59" s="27"/>
      <c r="Z59" s="27"/>
    </row>
    <row r="60" spans="1:26" ht="17.25" customHeight="1">
      <c r="A60" s="192">
        <v>6444</v>
      </c>
      <c r="B60" s="193"/>
      <c r="C60" s="305">
        <v>4300</v>
      </c>
      <c r="D60" s="306"/>
      <c r="E60" s="192">
        <f t="shared" si="9"/>
        <v>21485</v>
      </c>
      <c r="F60" s="193"/>
      <c r="G60" s="158">
        <v>0</v>
      </c>
      <c r="H60" s="158">
        <v>20416</v>
      </c>
      <c r="I60" s="118">
        <v>1069</v>
      </c>
      <c r="J60" s="192">
        <v>1130</v>
      </c>
      <c r="K60" s="193"/>
      <c r="L60" s="118">
        <v>2</v>
      </c>
      <c r="M60" s="192">
        <v>102705</v>
      </c>
      <c r="N60" s="193"/>
      <c r="O60" s="118">
        <v>723</v>
      </c>
      <c r="P60" s="194">
        <v>13.3</v>
      </c>
      <c r="Q60" s="195"/>
      <c r="R60" s="185">
        <v>280.5</v>
      </c>
      <c r="S60" s="186"/>
      <c r="T60" s="146">
        <v>0.76</v>
      </c>
      <c r="U60" s="185">
        <v>898.1</v>
      </c>
      <c r="V60" s="187"/>
      <c r="W60" s="186"/>
      <c r="X60" s="52" t="s">
        <v>29</v>
      </c>
      <c r="Y60" s="27"/>
      <c r="Z60" s="27"/>
    </row>
    <row r="61" spans="1:26" ht="17.25" customHeight="1">
      <c r="A61" s="188">
        <v>6148</v>
      </c>
      <c r="B61" s="189"/>
      <c r="C61" s="320">
        <v>6415</v>
      </c>
      <c r="D61" s="318"/>
      <c r="E61" s="188">
        <f t="shared" si="9"/>
        <v>23427</v>
      </c>
      <c r="F61" s="189"/>
      <c r="G61" s="121">
        <v>333</v>
      </c>
      <c r="H61" s="121">
        <v>21987</v>
      </c>
      <c r="I61" s="122">
        <v>1107</v>
      </c>
      <c r="J61" s="188">
        <v>0</v>
      </c>
      <c r="K61" s="189"/>
      <c r="L61" s="122">
        <v>0</v>
      </c>
      <c r="M61" s="188">
        <v>74425</v>
      </c>
      <c r="N61" s="189"/>
      <c r="O61" s="122">
        <v>602</v>
      </c>
      <c r="P61" s="190">
        <v>17.73</v>
      </c>
      <c r="Q61" s="191"/>
      <c r="R61" s="182">
        <v>364.7</v>
      </c>
      <c r="S61" s="184"/>
      <c r="T61" s="149">
        <v>1.61</v>
      </c>
      <c r="U61" s="182">
        <v>939.5</v>
      </c>
      <c r="V61" s="183"/>
      <c r="W61" s="184"/>
      <c r="X61" s="66" t="s">
        <v>30</v>
      </c>
      <c r="Y61" s="27"/>
      <c r="Z61" s="27"/>
    </row>
    <row r="62" spans="1:26" ht="17.25" customHeight="1">
      <c r="A62" s="192">
        <v>3584</v>
      </c>
      <c r="B62" s="193"/>
      <c r="C62" s="305">
        <v>5376</v>
      </c>
      <c r="D62" s="306"/>
      <c r="E62" s="192">
        <f t="shared" si="9"/>
        <v>19498</v>
      </c>
      <c r="F62" s="193"/>
      <c r="G62" s="158">
        <v>150</v>
      </c>
      <c r="H62" s="158">
        <v>18424</v>
      </c>
      <c r="I62" s="118">
        <v>924</v>
      </c>
      <c r="J62" s="192">
        <v>0</v>
      </c>
      <c r="K62" s="193"/>
      <c r="L62" s="118">
        <v>0</v>
      </c>
      <c r="M62" s="192">
        <v>61300</v>
      </c>
      <c r="N62" s="193"/>
      <c r="O62" s="118">
        <v>552</v>
      </c>
      <c r="P62" s="194">
        <v>6.87</v>
      </c>
      <c r="Q62" s="195"/>
      <c r="R62" s="185">
        <v>364</v>
      </c>
      <c r="S62" s="186"/>
      <c r="T62" s="146">
        <v>0</v>
      </c>
      <c r="U62" s="185">
        <v>756.2</v>
      </c>
      <c r="V62" s="187"/>
      <c r="W62" s="186"/>
      <c r="X62" s="52" t="s">
        <v>53</v>
      </c>
      <c r="Y62" s="27"/>
      <c r="Z62" s="27"/>
    </row>
    <row r="63" spans="1:26" ht="17.25" customHeight="1" thickBot="1">
      <c r="A63" s="188">
        <v>4918</v>
      </c>
      <c r="B63" s="189"/>
      <c r="C63" s="320">
        <v>3070</v>
      </c>
      <c r="D63" s="318"/>
      <c r="E63" s="188">
        <f t="shared" si="9"/>
        <v>21095</v>
      </c>
      <c r="F63" s="189"/>
      <c r="G63" s="121">
        <v>0</v>
      </c>
      <c r="H63" s="121">
        <v>19821</v>
      </c>
      <c r="I63" s="122">
        <v>1274</v>
      </c>
      <c r="J63" s="188">
        <v>0</v>
      </c>
      <c r="K63" s="189"/>
      <c r="L63" s="122">
        <v>0</v>
      </c>
      <c r="M63" s="188">
        <v>78230</v>
      </c>
      <c r="N63" s="189"/>
      <c r="O63" s="122">
        <v>547</v>
      </c>
      <c r="P63" s="190">
        <v>0.59</v>
      </c>
      <c r="Q63" s="191"/>
      <c r="R63" s="182">
        <v>370.4</v>
      </c>
      <c r="S63" s="184"/>
      <c r="T63" s="149">
        <v>0.15</v>
      </c>
      <c r="U63" s="182">
        <v>725.3</v>
      </c>
      <c r="V63" s="183"/>
      <c r="W63" s="184"/>
      <c r="X63" s="66" t="s">
        <v>54</v>
      </c>
      <c r="Y63" s="27"/>
      <c r="Z63" s="27"/>
    </row>
    <row r="64" spans="1:26" ht="29.25" customHeight="1" thickBot="1" thickTop="1">
      <c r="A64" s="327">
        <f>SUM(A52:B63)</f>
        <v>106615</v>
      </c>
      <c r="B64" s="328"/>
      <c r="C64" s="331">
        <f>SUM(C52:D63)</f>
        <v>55621</v>
      </c>
      <c r="D64" s="343"/>
      <c r="E64" s="327">
        <f>SUM(E52:F63)</f>
        <v>336216</v>
      </c>
      <c r="F64" s="328"/>
      <c r="G64" s="124">
        <f>SUM(G52:G63)</f>
        <v>3924</v>
      </c>
      <c r="H64" s="124">
        <f>SUM(H52:H63)</f>
        <v>291236</v>
      </c>
      <c r="I64" s="125">
        <f>SUM(I52:I63)</f>
        <v>41056</v>
      </c>
      <c r="J64" s="327">
        <f>SUM(J52:K63)</f>
        <v>22270</v>
      </c>
      <c r="K64" s="328"/>
      <c r="L64" s="125">
        <f>SUM(L52:L63)</f>
        <v>31</v>
      </c>
      <c r="M64" s="327">
        <f>SUM(M52:N63)</f>
        <v>1193945</v>
      </c>
      <c r="N64" s="328"/>
      <c r="O64" s="125">
        <f>SUM(O52:O63)</f>
        <v>9129</v>
      </c>
      <c r="P64" s="329">
        <f>SUM(P52:Q63)</f>
        <v>212.07000000000002</v>
      </c>
      <c r="Q64" s="330"/>
      <c r="R64" s="330">
        <f>SUM(R52:S63)</f>
        <v>5230.2</v>
      </c>
      <c r="S64" s="333"/>
      <c r="T64" s="144">
        <f>SUM(T52:T63)</f>
        <v>33.12</v>
      </c>
      <c r="U64" s="330">
        <f>SUM(U52:W63)</f>
        <v>12407.400000000001</v>
      </c>
      <c r="V64" s="334"/>
      <c r="W64" s="333"/>
      <c r="X64" s="177" t="s">
        <v>66</v>
      </c>
      <c r="Y64" s="27"/>
      <c r="Z64" s="27"/>
    </row>
    <row r="65" spans="1:26" ht="32.25" customHeight="1" thickBot="1" thickTop="1">
      <c r="A65" s="344">
        <f>A64+A51</f>
        <v>247275</v>
      </c>
      <c r="B65" s="345"/>
      <c r="C65" s="341">
        <f>C64+C51</f>
        <v>108321</v>
      </c>
      <c r="D65" s="342"/>
      <c r="E65" s="344">
        <f>SUM(G65:I65)</f>
        <v>715331</v>
      </c>
      <c r="F65" s="345"/>
      <c r="G65" s="127">
        <f>G64+G51</f>
        <v>10637</v>
      </c>
      <c r="H65" s="128">
        <f>H64+H51</f>
        <v>587207</v>
      </c>
      <c r="I65" s="127">
        <f>I64+I51</f>
        <v>117487</v>
      </c>
      <c r="J65" s="344">
        <f>J64+J51</f>
        <v>95980</v>
      </c>
      <c r="K65" s="345"/>
      <c r="L65" s="128">
        <f>L64+L51</f>
        <v>132</v>
      </c>
      <c r="M65" s="344">
        <f>M64+M51</f>
        <v>2720510</v>
      </c>
      <c r="N65" s="345"/>
      <c r="O65" s="127">
        <f>O64+O51</f>
        <v>20792</v>
      </c>
      <c r="P65" s="339">
        <f>P64+P51</f>
        <v>563.2300000000001</v>
      </c>
      <c r="Q65" s="340"/>
      <c r="R65" s="346">
        <f>R64+R51</f>
        <v>11804.9</v>
      </c>
      <c r="S65" s="347"/>
      <c r="T65" s="150">
        <f>T64+T51</f>
        <v>127.28</v>
      </c>
      <c r="U65" s="348">
        <f>U64+U51</f>
        <v>25515.700000000004</v>
      </c>
      <c r="V65" s="349"/>
      <c r="W65" s="350"/>
      <c r="X65" s="129" t="s">
        <v>49</v>
      </c>
      <c r="Y65" s="27"/>
      <c r="Z65" s="27"/>
    </row>
    <row r="66" ht="16.5" customHeight="1">
      <c r="X66" s="53"/>
    </row>
    <row r="67" ht="12.75">
      <c r="X67" s="130"/>
    </row>
    <row r="68" ht="12.75">
      <c r="X68" s="130"/>
    </row>
    <row r="69" ht="12.75">
      <c r="X69" s="130"/>
    </row>
  </sheetData>
  <sheetProtection/>
  <mergeCells count="280">
    <mergeCell ref="U64:W64"/>
    <mergeCell ref="P64:Q64"/>
    <mergeCell ref="C64:D64"/>
    <mergeCell ref="R64:S64"/>
    <mergeCell ref="A65:B65"/>
    <mergeCell ref="E65:F65"/>
    <mergeCell ref="J65:K65"/>
    <mergeCell ref="M65:N65"/>
    <mergeCell ref="R65:S65"/>
    <mergeCell ref="U65:W65"/>
    <mergeCell ref="P65:Q65"/>
    <mergeCell ref="C65:D65"/>
    <mergeCell ref="A62:B62"/>
    <mergeCell ref="C62:D62"/>
    <mergeCell ref="A64:B64"/>
    <mergeCell ref="E64:F64"/>
    <mergeCell ref="J64:K64"/>
    <mergeCell ref="M64:N64"/>
    <mergeCell ref="P63:Q63"/>
    <mergeCell ref="C63:D63"/>
    <mergeCell ref="A59:B59"/>
    <mergeCell ref="C59:D59"/>
    <mergeCell ref="A60:B60"/>
    <mergeCell ref="C60:D60"/>
    <mergeCell ref="A61:B61"/>
    <mergeCell ref="C61:D61"/>
    <mergeCell ref="C41:D41"/>
    <mergeCell ref="E41:F41"/>
    <mergeCell ref="E42:F42"/>
    <mergeCell ref="C58:D58"/>
    <mergeCell ref="P56:Q56"/>
    <mergeCell ref="C56:D56"/>
    <mergeCell ref="J56:K56"/>
    <mergeCell ref="M56:N56"/>
    <mergeCell ref="P52:Q52"/>
    <mergeCell ref="C52:D52"/>
    <mergeCell ref="R57:S57"/>
    <mergeCell ref="U57:W57"/>
    <mergeCell ref="P57:Q57"/>
    <mergeCell ref="C57:D57"/>
    <mergeCell ref="A63:B63"/>
    <mergeCell ref="E63:F63"/>
    <mergeCell ref="J63:K63"/>
    <mergeCell ref="M63:N63"/>
    <mergeCell ref="R63:S63"/>
    <mergeCell ref="U63:W63"/>
    <mergeCell ref="A57:B57"/>
    <mergeCell ref="E57:F57"/>
    <mergeCell ref="J57:K57"/>
    <mergeCell ref="M57:N57"/>
    <mergeCell ref="R55:S55"/>
    <mergeCell ref="U55:W55"/>
    <mergeCell ref="P55:Q55"/>
    <mergeCell ref="C55:D55"/>
    <mergeCell ref="A56:B56"/>
    <mergeCell ref="E56:F56"/>
    <mergeCell ref="A55:B55"/>
    <mergeCell ref="E55:F55"/>
    <mergeCell ref="J55:K55"/>
    <mergeCell ref="M55:N55"/>
    <mergeCell ref="A54:B54"/>
    <mergeCell ref="E54:F54"/>
    <mergeCell ref="C51:D51"/>
    <mergeCell ref="R51:S51"/>
    <mergeCell ref="U51:W51"/>
    <mergeCell ref="R56:S56"/>
    <mergeCell ref="U56:W56"/>
    <mergeCell ref="P54:Q54"/>
    <mergeCell ref="C54:D54"/>
    <mergeCell ref="U53:W53"/>
    <mergeCell ref="P53:Q53"/>
    <mergeCell ref="A51:B51"/>
    <mergeCell ref="E51:F51"/>
    <mergeCell ref="J51:K51"/>
    <mergeCell ref="M51:N51"/>
    <mergeCell ref="C53:D53"/>
    <mergeCell ref="R52:S52"/>
    <mergeCell ref="E53:F53"/>
    <mergeCell ref="J53:K53"/>
    <mergeCell ref="M53:N53"/>
    <mergeCell ref="P51:Q51"/>
    <mergeCell ref="P59:Q59"/>
    <mergeCell ref="R59:S59"/>
    <mergeCell ref="R58:S58"/>
    <mergeCell ref="J52:K52"/>
    <mergeCell ref="M52:N52"/>
    <mergeCell ref="A53:B53"/>
    <mergeCell ref="A52:B52"/>
    <mergeCell ref="E52:F52"/>
    <mergeCell ref="R53:S53"/>
    <mergeCell ref="J54:K54"/>
    <mergeCell ref="C49:D49"/>
    <mergeCell ref="A50:B50"/>
    <mergeCell ref="J50:K50"/>
    <mergeCell ref="M50:N50"/>
    <mergeCell ref="R50:S50"/>
    <mergeCell ref="U50:W50"/>
    <mergeCell ref="P50:Q50"/>
    <mergeCell ref="C50:D50"/>
    <mergeCell ref="J49:K49"/>
    <mergeCell ref="M49:N49"/>
    <mergeCell ref="R49:S49"/>
    <mergeCell ref="M48:N48"/>
    <mergeCell ref="R48:S48"/>
    <mergeCell ref="U49:W49"/>
    <mergeCell ref="P49:Q49"/>
    <mergeCell ref="U58:W58"/>
    <mergeCell ref="U52:W52"/>
    <mergeCell ref="M54:N54"/>
    <mergeCell ref="R54:S54"/>
    <mergeCell ref="U54:W54"/>
    <mergeCell ref="E48:F48"/>
    <mergeCell ref="E49:F49"/>
    <mergeCell ref="E50:F50"/>
    <mergeCell ref="A58:B58"/>
    <mergeCell ref="U47:W47"/>
    <mergeCell ref="U48:W48"/>
    <mergeCell ref="P48:Q48"/>
    <mergeCell ref="C48:D48"/>
    <mergeCell ref="A49:B49"/>
    <mergeCell ref="C47:D47"/>
    <mergeCell ref="A48:B48"/>
    <mergeCell ref="J48:K48"/>
    <mergeCell ref="U45:W45"/>
    <mergeCell ref="P45:Q45"/>
    <mergeCell ref="C45:D45"/>
    <mergeCell ref="A46:B46"/>
    <mergeCell ref="J46:K46"/>
    <mergeCell ref="M46:N46"/>
    <mergeCell ref="A47:B47"/>
    <mergeCell ref="A45:B45"/>
    <mergeCell ref="J45:K45"/>
    <mergeCell ref="M45:N45"/>
    <mergeCell ref="R45:S45"/>
    <mergeCell ref="E44:F44"/>
    <mergeCell ref="E45:F45"/>
    <mergeCell ref="A44:B44"/>
    <mergeCell ref="C43:D43"/>
    <mergeCell ref="E43:F43"/>
    <mergeCell ref="R46:S46"/>
    <mergeCell ref="U46:W46"/>
    <mergeCell ref="P46:Q46"/>
    <mergeCell ref="J44:K44"/>
    <mergeCell ref="M44:N44"/>
    <mergeCell ref="C46:D46"/>
    <mergeCell ref="C44:D44"/>
    <mergeCell ref="E46:F46"/>
    <mergeCell ref="J43:K43"/>
    <mergeCell ref="M43:N43"/>
    <mergeCell ref="R43:S43"/>
    <mergeCell ref="E47:F47"/>
    <mergeCell ref="U43:W43"/>
    <mergeCell ref="P43:Q43"/>
    <mergeCell ref="P47:Q47"/>
    <mergeCell ref="J47:K47"/>
    <mergeCell ref="M47:N47"/>
    <mergeCell ref="R47:S47"/>
    <mergeCell ref="U40:W40"/>
    <mergeCell ref="P40:Q40"/>
    <mergeCell ref="P41:Q41"/>
    <mergeCell ref="R41:S41"/>
    <mergeCell ref="U41:W41"/>
    <mergeCell ref="R44:S44"/>
    <mergeCell ref="U44:W44"/>
    <mergeCell ref="P44:Q44"/>
    <mergeCell ref="A41:B41"/>
    <mergeCell ref="J41:K41"/>
    <mergeCell ref="M41:N41"/>
    <mergeCell ref="U62:W62"/>
    <mergeCell ref="E58:F58"/>
    <mergeCell ref="J58:K58"/>
    <mergeCell ref="M58:N58"/>
    <mergeCell ref="P58:Q58"/>
    <mergeCell ref="C42:D42"/>
    <mergeCell ref="A43:B43"/>
    <mergeCell ref="A42:B42"/>
    <mergeCell ref="J42:K42"/>
    <mergeCell ref="M42:N42"/>
    <mergeCell ref="R42:S42"/>
    <mergeCell ref="U42:W42"/>
    <mergeCell ref="P42:Q42"/>
    <mergeCell ref="C39:D39"/>
    <mergeCell ref="A40:B40"/>
    <mergeCell ref="E40:F40"/>
    <mergeCell ref="J40:K40"/>
    <mergeCell ref="M40:N40"/>
    <mergeCell ref="R40:S40"/>
    <mergeCell ref="C40:D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A38:B38"/>
    <mergeCell ref="E38:F38"/>
    <mergeCell ref="J38:K38"/>
    <mergeCell ref="M38:N38"/>
    <mergeCell ref="R38:S38"/>
    <mergeCell ref="A36:B37"/>
    <mergeCell ref="E36:F37"/>
    <mergeCell ref="G36:G37"/>
    <mergeCell ref="H36:H37"/>
    <mergeCell ref="P35:S35"/>
    <mergeCell ref="C36:D37"/>
    <mergeCell ref="M34:O34"/>
    <mergeCell ref="I36:I37"/>
    <mergeCell ref="J36:K37"/>
    <mergeCell ref="L36:L37"/>
    <mergeCell ref="M36:N37"/>
    <mergeCell ref="O36:O37"/>
    <mergeCell ref="R36:S37"/>
    <mergeCell ref="G3:G4"/>
    <mergeCell ref="T34:W34"/>
    <mergeCell ref="X34:X37"/>
    <mergeCell ref="J35:L35"/>
    <mergeCell ref="M35:O35"/>
    <mergeCell ref="T35:W35"/>
    <mergeCell ref="T36:T37"/>
    <mergeCell ref="U36:W37"/>
    <mergeCell ref="P36:Q37"/>
    <mergeCell ref="P34:S3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B3:B4"/>
    <mergeCell ref="C3:C4"/>
    <mergeCell ref="D3:D4"/>
    <mergeCell ref="E3:E4"/>
    <mergeCell ref="W1:W4"/>
    <mergeCell ref="T2:T4"/>
    <mergeCell ref="U2:U4"/>
    <mergeCell ref="P1:P4"/>
    <mergeCell ref="R2:R4"/>
    <mergeCell ref="S2:S4"/>
    <mergeCell ref="T1:V1"/>
    <mergeCell ref="V2:V4"/>
    <mergeCell ref="U59:W59"/>
    <mergeCell ref="E60:F60"/>
    <mergeCell ref="J60:K60"/>
    <mergeCell ref="M60:N60"/>
    <mergeCell ref="P60:Q60"/>
    <mergeCell ref="P32:W32"/>
    <mergeCell ref="A32:J32"/>
    <mergeCell ref="A34:D35"/>
    <mergeCell ref="E34:I35"/>
    <mergeCell ref="J34:L34"/>
    <mergeCell ref="R61:S61"/>
    <mergeCell ref="E62:F62"/>
    <mergeCell ref="J62:K62"/>
    <mergeCell ref="M62:N62"/>
    <mergeCell ref="P62:Q62"/>
    <mergeCell ref="R62:S62"/>
    <mergeCell ref="U61:W61"/>
    <mergeCell ref="R60:S60"/>
    <mergeCell ref="U60:W60"/>
    <mergeCell ref="E59:F59"/>
    <mergeCell ref="J59:K59"/>
    <mergeCell ref="M59:N59"/>
    <mergeCell ref="E61:F61"/>
    <mergeCell ref="J61:K61"/>
    <mergeCell ref="M61:N61"/>
    <mergeCell ref="P61:Q61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>
    <oddHeader xml:space="preserve">&amp;C&amp;"Titr,Bold"&amp;12شرکت توزيع نيروی برق  استان خراسان رضوی در پايان  اسفند ماه سال   91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view="pageLayout" workbookViewId="0" topLeftCell="A1">
      <selection activeCell="L15" sqref="L15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1" width="7.00390625" style="1" customWidth="1"/>
    <col min="22" max="22" width="6.57421875" style="1" customWidth="1"/>
    <col min="23" max="23" width="6.8515625" style="1" customWidth="1"/>
    <col min="24" max="24" width="13.28125" style="1" customWidth="1"/>
    <col min="25" max="16384" width="9.140625" style="1" customWidth="1"/>
  </cols>
  <sheetData>
    <row r="1" spans="1:24" ht="21.75" customHeight="1">
      <c r="A1" s="201" t="s">
        <v>77</v>
      </c>
      <c r="B1" s="202"/>
      <c r="C1" s="202"/>
      <c r="D1" s="203"/>
      <c r="E1" s="201" t="s">
        <v>76</v>
      </c>
      <c r="F1" s="202"/>
      <c r="G1" s="202"/>
      <c r="H1" s="202"/>
      <c r="I1" s="203"/>
      <c r="J1" s="207" t="s">
        <v>41</v>
      </c>
      <c r="K1" s="208"/>
      <c r="L1" s="209"/>
      <c r="M1" s="278" t="s">
        <v>37</v>
      </c>
      <c r="N1" s="208"/>
      <c r="O1" s="279"/>
      <c r="P1" s="252" t="s">
        <v>36</v>
      </c>
      <c r="Q1" s="272"/>
      <c r="R1" s="272"/>
      <c r="S1" s="226"/>
      <c r="T1" s="252" t="s">
        <v>32</v>
      </c>
      <c r="U1" s="253"/>
      <c r="V1" s="253"/>
      <c r="W1" s="254"/>
      <c r="X1" s="255"/>
    </row>
    <row r="2" spans="1:24" ht="13.5" customHeight="1">
      <c r="A2" s="204"/>
      <c r="B2" s="205"/>
      <c r="C2" s="205"/>
      <c r="D2" s="206"/>
      <c r="E2" s="204"/>
      <c r="F2" s="205"/>
      <c r="G2" s="205"/>
      <c r="H2" s="205"/>
      <c r="I2" s="206"/>
      <c r="J2" s="204" t="s">
        <v>42</v>
      </c>
      <c r="K2" s="205"/>
      <c r="L2" s="258"/>
      <c r="M2" s="259" t="s">
        <v>38</v>
      </c>
      <c r="N2" s="205"/>
      <c r="O2" s="206"/>
      <c r="P2" s="204" t="s">
        <v>33</v>
      </c>
      <c r="Q2" s="273"/>
      <c r="R2" s="273"/>
      <c r="S2" s="274"/>
      <c r="T2" s="204" t="s">
        <v>33</v>
      </c>
      <c r="U2" s="205"/>
      <c r="V2" s="205"/>
      <c r="W2" s="258"/>
      <c r="X2" s="256"/>
    </row>
    <row r="3" spans="1:24" ht="12.75" customHeight="1">
      <c r="A3" s="293" t="s">
        <v>48</v>
      </c>
      <c r="B3" s="294"/>
      <c r="C3" s="262" t="s">
        <v>56</v>
      </c>
      <c r="D3" s="275"/>
      <c r="E3" s="268" t="s">
        <v>12</v>
      </c>
      <c r="F3" s="264"/>
      <c r="G3" s="283" t="s">
        <v>45</v>
      </c>
      <c r="H3" s="283" t="s">
        <v>44</v>
      </c>
      <c r="I3" s="280" t="s">
        <v>43</v>
      </c>
      <c r="J3" s="268" t="s">
        <v>40</v>
      </c>
      <c r="K3" s="264"/>
      <c r="L3" s="283" t="s">
        <v>39</v>
      </c>
      <c r="M3" s="262" t="s">
        <v>40</v>
      </c>
      <c r="N3" s="264"/>
      <c r="O3" s="280" t="s">
        <v>39</v>
      </c>
      <c r="P3" s="268" t="s">
        <v>35</v>
      </c>
      <c r="Q3" s="269"/>
      <c r="R3" s="262" t="s">
        <v>34</v>
      </c>
      <c r="S3" s="285"/>
      <c r="T3" s="260" t="s">
        <v>35</v>
      </c>
      <c r="U3" s="262" t="s">
        <v>34</v>
      </c>
      <c r="V3" s="263"/>
      <c r="W3" s="264"/>
      <c r="X3" s="256"/>
    </row>
    <row r="4" spans="1:24" ht="12.75" customHeight="1" thickBot="1">
      <c r="A4" s="295"/>
      <c r="B4" s="296"/>
      <c r="C4" s="276"/>
      <c r="D4" s="277"/>
      <c r="E4" s="282"/>
      <c r="F4" s="267"/>
      <c r="G4" s="284"/>
      <c r="H4" s="284"/>
      <c r="I4" s="281"/>
      <c r="J4" s="282"/>
      <c r="K4" s="267"/>
      <c r="L4" s="284"/>
      <c r="M4" s="265"/>
      <c r="N4" s="267"/>
      <c r="O4" s="281"/>
      <c r="P4" s="270"/>
      <c r="Q4" s="271"/>
      <c r="R4" s="265"/>
      <c r="S4" s="286"/>
      <c r="T4" s="261"/>
      <c r="U4" s="265"/>
      <c r="V4" s="266"/>
      <c r="W4" s="267"/>
      <c r="X4" s="257"/>
    </row>
    <row r="5" spans="1:26" ht="17.25" customHeight="1">
      <c r="A5" s="287">
        <v>253</v>
      </c>
      <c r="B5" s="288"/>
      <c r="C5" s="300">
        <v>0</v>
      </c>
      <c r="D5" s="301"/>
      <c r="E5" s="289">
        <f>SUM(G5:I5)</f>
        <v>751</v>
      </c>
      <c r="F5" s="290"/>
      <c r="G5" s="157">
        <v>0</v>
      </c>
      <c r="H5" s="157">
        <v>733</v>
      </c>
      <c r="I5" s="116">
        <v>18</v>
      </c>
      <c r="J5" s="289">
        <v>0</v>
      </c>
      <c r="K5" s="290"/>
      <c r="L5" s="116">
        <v>0</v>
      </c>
      <c r="M5" s="289">
        <v>9500</v>
      </c>
      <c r="N5" s="290"/>
      <c r="O5" s="116">
        <v>79</v>
      </c>
      <c r="P5" s="298">
        <v>0.25</v>
      </c>
      <c r="Q5" s="299"/>
      <c r="R5" s="291">
        <v>12.1</v>
      </c>
      <c r="S5" s="292"/>
      <c r="T5" s="145">
        <v>0</v>
      </c>
      <c r="U5" s="291">
        <v>79.5</v>
      </c>
      <c r="V5" s="297"/>
      <c r="W5" s="292"/>
      <c r="X5" s="13" t="s">
        <v>19</v>
      </c>
      <c r="Y5" s="27"/>
      <c r="Z5" s="27"/>
    </row>
    <row r="6" spans="1:26" ht="17.25" customHeight="1">
      <c r="A6" s="302">
        <v>403</v>
      </c>
      <c r="B6" s="303"/>
      <c r="C6" s="305">
        <v>0</v>
      </c>
      <c r="D6" s="306"/>
      <c r="E6" s="192">
        <f>SUM(G6:I6)</f>
        <v>333</v>
      </c>
      <c r="F6" s="193"/>
      <c r="G6" s="158">
        <v>0</v>
      </c>
      <c r="H6" s="158">
        <v>374</v>
      </c>
      <c r="I6" s="118">
        <v>-41</v>
      </c>
      <c r="J6" s="303">
        <v>0</v>
      </c>
      <c r="K6" s="193"/>
      <c r="L6" s="117">
        <v>0</v>
      </c>
      <c r="M6" s="192">
        <v>1515</v>
      </c>
      <c r="N6" s="193"/>
      <c r="O6" s="118">
        <v>17</v>
      </c>
      <c r="P6" s="194">
        <v>0</v>
      </c>
      <c r="Q6" s="195"/>
      <c r="R6" s="185">
        <v>6.7</v>
      </c>
      <c r="S6" s="304"/>
      <c r="T6" s="146">
        <v>0</v>
      </c>
      <c r="U6" s="185">
        <v>7.3</v>
      </c>
      <c r="V6" s="187"/>
      <c r="W6" s="186"/>
      <c r="X6" s="26" t="s">
        <v>60</v>
      </c>
      <c r="Y6" s="27"/>
      <c r="Z6" s="27"/>
    </row>
    <row r="7" spans="1:26" ht="17.25" customHeight="1">
      <c r="A7" s="307">
        <v>6</v>
      </c>
      <c r="B7" s="308"/>
      <c r="C7" s="315">
        <v>27</v>
      </c>
      <c r="D7" s="306"/>
      <c r="E7" s="309">
        <f>SUM(G7:I7)</f>
        <v>219</v>
      </c>
      <c r="F7" s="310"/>
      <c r="G7" s="159">
        <v>0</v>
      </c>
      <c r="H7" s="159">
        <v>219</v>
      </c>
      <c r="I7" s="119">
        <v>0</v>
      </c>
      <c r="J7" s="308">
        <v>0</v>
      </c>
      <c r="K7" s="311"/>
      <c r="L7" s="160">
        <v>0</v>
      </c>
      <c r="M7" s="312">
        <v>1615</v>
      </c>
      <c r="N7" s="311"/>
      <c r="O7" s="119">
        <v>19</v>
      </c>
      <c r="P7" s="322">
        <v>0</v>
      </c>
      <c r="Q7" s="323"/>
      <c r="R7" s="313">
        <v>3.8</v>
      </c>
      <c r="S7" s="314"/>
      <c r="T7" s="147">
        <v>0</v>
      </c>
      <c r="U7" s="313">
        <v>6.3</v>
      </c>
      <c r="V7" s="314"/>
      <c r="W7" s="321"/>
      <c r="X7" s="35" t="s">
        <v>61</v>
      </c>
      <c r="Y7" s="27"/>
      <c r="Z7" s="27"/>
    </row>
    <row r="8" spans="1:26" ht="17.25" customHeight="1">
      <c r="A8" s="302">
        <v>0</v>
      </c>
      <c r="B8" s="303"/>
      <c r="C8" s="326">
        <v>0</v>
      </c>
      <c r="D8" s="306"/>
      <c r="E8" s="302">
        <f>SUM(G8:I8)</f>
        <v>48</v>
      </c>
      <c r="F8" s="195"/>
      <c r="G8" s="158">
        <v>0</v>
      </c>
      <c r="H8" s="158">
        <v>43</v>
      </c>
      <c r="I8" s="120">
        <v>5</v>
      </c>
      <c r="J8" s="302">
        <v>0</v>
      </c>
      <c r="K8" s="195"/>
      <c r="L8" s="120">
        <v>0</v>
      </c>
      <c r="M8" s="302">
        <v>25</v>
      </c>
      <c r="N8" s="195"/>
      <c r="O8" s="120">
        <v>1</v>
      </c>
      <c r="P8" s="324">
        <v>0</v>
      </c>
      <c r="Q8" s="195"/>
      <c r="R8" s="304">
        <v>1.7</v>
      </c>
      <c r="S8" s="306"/>
      <c r="T8" s="148">
        <v>0</v>
      </c>
      <c r="U8" s="304">
        <v>1</v>
      </c>
      <c r="V8" s="325"/>
      <c r="W8" s="306"/>
      <c r="X8" s="26" t="s">
        <v>73</v>
      </c>
      <c r="Y8" s="27"/>
      <c r="Z8" s="27"/>
    </row>
    <row r="9" spans="1:26" ht="17.25" customHeight="1">
      <c r="A9" s="316">
        <v>34</v>
      </c>
      <c r="B9" s="317"/>
      <c r="C9" s="320">
        <v>0</v>
      </c>
      <c r="D9" s="318"/>
      <c r="E9" s="316">
        <f aca="true" t="shared" si="0" ref="E9:E17">SUM(G9:I9)</f>
        <v>298</v>
      </c>
      <c r="F9" s="191"/>
      <c r="G9" s="121">
        <v>0</v>
      </c>
      <c r="H9" s="121">
        <v>298</v>
      </c>
      <c r="I9" s="122">
        <v>0</v>
      </c>
      <c r="J9" s="316">
        <v>0</v>
      </c>
      <c r="K9" s="191"/>
      <c r="L9" s="122">
        <v>0</v>
      </c>
      <c r="M9" s="316">
        <v>5710</v>
      </c>
      <c r="N9" s="191"/>
      <c r="O9" s="122">
        <v>55</v>
      </c>
      <c r="P9" s="190">
        <v>0.08</v>
      </c>
      <c r="Q9" s="191"/>
      <c r="R9" s="183">
        <v>3.4</v>
      </c>
      <c r="S9" s="318"/>
      <c r="T9" s="149">
        <v>0.05</v>
      </c>
      <c r="U9" s="183">
        <v>10.2</v>
      </c>
      <c r="V9" s="319"/>
      <c r="W9" s="318"/>
      <c r="X9" s="96" t="s">
        <v>20</v>
      </c>
      <c r="Y9" s="27"/>
      <c r="Z9" s="27"/>
    </row>
    <row r="10" spans="1:26" ht="17.25" customHeight="1">
      <c r="A10" s="302">
        <v>41</v>
      </c>
      <c r="B10" s="303"/>
      <c r="C10" s="326">
        <v>0</v>
      </c>
      <c r="D10" s="306"/>
      <c r="E10" s="302">
        <f t="shared" si="0"/>
        <v>134</v>
      </c>
      <c r="F10" s="195"/>
      <c r="G10" s="158">
        <v>0</v>
      </c>
      <c r="H10" s="158">
        <v>136</v>
      </c>
      <c r="I10" s="120">
        <v>-2</v>
      </c>
      <c r="J10" s="302">
        <v>0</v>
      </c>
      <c r="K10" s="195"/>
      <c r="L10" s="120">
        <v>0</v>
      </c>
      <c r="M10" s="302">
        <v>1240</v>
      </c>
      <c r="N10" s="195"/>
      <c r="O10" s="120">
        <v>19</v>
      </c>
      <c r="P10" s="324">
        <v>0</v>
      </c>
      <c r="Q10" s="195"/>
      <c r="R10" s="304">
        <v>1.8</v>
      </c>
      <c r="S10" s="306"/>
      <c r="T10" s="148">
        <v>0</v>
      </c>
      <c r="U10" s="304">
        <v>5.9</v>
      </c>
      <c r="V10" s="325"/>
      <c r="W10" s="306"/>
      <c r="X10" s="26" t="s">
        <v>59</v>
      </c>
      <c r="Y10" s="27"/>
      <c r="Z10" s="27"/>
    </row>
    <row r="11" spans="1:26" ht="17.25" customHeight="1">
      <c r="A11" s="316">
        <v>17</v>
      </c>
      <c r="B11" s="317"/>
      <c r="C11" s="320">
        <v>15</v>
      </c>
      <c r="D11" s="318"/>
      <c r="E11" s="316">
        <f t="shared" si="0"/>
        <v>48</v>
      </c>
      <c r="F11" s="191"/>
      <c r="G11" s="121">
        <v>0</v>
      </c>
      <c r="H11" s="121">
        <v>46</v>
      </c>
      <c r="I11" s="122">
        <v>2</v>
      </c>
      <c r="J11" s="316">
        <v>0</v>
      </c>
      <c r="K11" s="191"/>
      <c r="L11" s="122">
        <v>0</v>
      </c>
      <c r="M11" s="316">
        <v>1420</v>
      </c>
      <c r="N11" s="191"/>
      <c r="O11" s="122">
        <v>10</v>
      </c>
      <c r="P11" s="190">
        <v>0</v>
      </c>
      <c r="Q11" s="191"/>
      <c r="R11" s="183">
        <v>0.8</v>
      </c>
      <c r="S11" s="318"/>
      <c r="T11" s="149">
        <v>0</v>
      </c>
      <c r="U11" s="183">
        <v>0.6</v>
      </c>
      <c r="V11" s="319"/>
      <c r="W11" s="318"/>
      <c r="X11" s="96" t="s">
        <v>21</v>
      </c>
      <c r="Y11" s="27"/>
      <c r="Z11" s="27"/>
    </row>
    <row r="12" spans="1:26" ht="17.25" customHeight="1">
      <c r="A12" s="302">
        <v>70</v>
      </c>
      <c r="B12" s="303"/>
      <c r="C12" s="326">
        <v>54</v>
      </c>
      <c r="D12" s="306"/>
      <c r="E12" s="302">
        <f t="shared" si="0"/>
        <v>196</v>
      </c>
      <c r="F12" s="195"/>
      <c r="G12" s="158">
        <v>0</v>
      </c>
      <c r="H12" s="158">
        <v>105</v>
      </c>
      <c r="I12" s="120">
        <v>91</v>
      </c>
      <c r="J12" s="302">
        <v>0</v>
      </c>
      <c r="K12" s="195"/>
      <c r="L12" s="120">
        <v>0</v>
      </c>
      <c r="M12" s="302">
        <v>0</v>
      </c>
      <c r="N12" s="195"/>
      <c r="O12" s="120">
        <v>0</v>
      </c>
      <c r="P12" s="324">
        <v>0</v>
      </c>
      <c r="Q12" s="195"/>
      <c r="R12" s="304">
        <v>6.5</v>
      </c>
      <c r="S12" s="306"/>
      <c r="T12" s="148">
        <v>0</v>
      </c>
      <c r="U12" s="304">
        <v>1.4</v>
      </c>
      <c r="V12" s="325"/>
      <c r="W12" s="306"/>
      <c r="X12" s="26" t="s">
        <v>52</v>
      </c>
      <c r="Y12" s="27"/>
      <c r="Z12" s="27"/>
    </row>
    <row r="13" spans="1:26" ht="17.25" customHeight="1">
      <c r="A13" s="316">
        <v>1</v>
      </c>
      <c r="B13" s="317"/>
      <c r="C13" s="320">
        <v>0</v>
      </c>
      <c r="D13" s="318"/>
      <c r="E13" s="316">
        <f>SUM(G13:I13)</f>
        <v>224</v>
      </c>
      <c r="F13" s="191"/>
      <c r="G13" s="121">
        <v>0</v>
      </c>
      <c r="H13" s="121">
        <v>224</v>
      </c>
      <c r="I13" s="122">
        <v>0</v>
      </c>
      <c r="J13" s="316">
        <v>0</v>
      </c>
      <c r="K13" s="191"/>
      <c r="L13" s="122">
        <v>0</v>
      </c>
      <c r="M13" s="316">
        <v>2225</v>
      </c>
      <c r="N13" s="191"/>
      <c r="O13" s="122">
        <v>39</v>
      </c>
      <c r="P13" s="190">
        <v>0</v>
      </c>
      <c r="Q13" s="191"/>
      <c r="R13" s="183">
        <v>0.2</v>
      </c>
      <c r="S13" s="318"/>
      <c r="T13" s="149">
        <v>0.08</v>
      </c>
      <c r="U13" s="183">
        <v>13.3</v>
      </c>
      <c r="V13" s="319"/>
      <c r="W13" s="318"/>
      <c r="X13" s="96" t="s">
        <v>22</v>
      </c>
      <c r="Y13" s="27"/>
      <c r="Z13" s="27"/>
    </row>
    <row r="14" spans="1:26" s="123" customFormat="1" ht="17.25" customHeight="1">
      <c r="A14" s="302">
        <v>532</v>
      </c>
      <c r="B14" s="303"/>
      <c r="C14" s="326">
        <v>0</v>
      </c>
      <c r="D14" s="306"/>
      <c r="E14" s="302">
        <f t="shared" si="0"/>
        <v>447</v>
      </c>
      <c r="F14" s="195"/>
      <c r="G14" s="158">
        <v>0</v>
      </c>
      <c r="H14" s="158">
        <v>447</v>
      </c>
      <c r="I14" s="120">
        <v>0</v>
      </c>
      <c r="J14" s="302">
        <v>0</v>
      </c>
      <c r="K14" s="195"/>
      <c r="L14" s="120">
        <v>0</v>
      </c>
      <c r="M14" s="302">
        <v>7460</v>
      </c>
      <c r="N14" s="195"/>
      <c r="O14" s="120">
        <v>79</v>
      </c>
      <c r="P14" s="324">
        <v>8.39</v>
      </c>
      <c r="Q14" s="195"/>
      <c r="R14" s="304">
        <v>8.3</v>
      </c>
      <c r="S14" s="306"/>
      <c r="T14" s="148">
        <v>0.28</v>
      </c>
      <c r="U14" s="304">
        <v>12.4</v>
      </c>
      <c r="V14" s="325"/>
      <c r="W14" s="306"/>
      <c r="X14" s="26" t="s">
        <v>23</v>
      </c>
      <c r="Y14" s="27"/>
      <c r="Z14" s="27"/>
    </row>
    <row r="15" spans="1:26" ht="17.25" customHeight="1">
      <c r="A15" s="316">
        <v>-1319</v>
      </c>
      <c r="B15" s="317"/>
      <c r="C15" s="320">
        <v>1715</v>
      </c>
      <c r="D15" s="318"/>
      <c r="E15" s="316">
        <f t="shared" si="0"/>
        <v>507</v>
      </c>
      <c r="F15" s="191"/>
      <c r="G15" s="121">
        <v>0</v>
      </c>
      <c r="H15" s="121">
        <v>513</v>
      </c>
      <c r="I15" s="122">
        <v>-6</v>
      </c>
      <c r="J15" s="316">
        <v>0</v>
      </c>
      <c r="K15" s="191"/>
      <c r="L15" s="122">
        <v>0</v>
      </c>
      <c r="M15" s="316">
        <v>3500</v>
      </c>
      <c r="N15" s="191"/>
      <c r="O15" s="122">
        <v>49</v>
      </c>
      <c r="P15" s="190">
        <v>0.02</v>
      </c>
      <c r="Q15" s="191"/>
      <c r="R15" s="183">
        <v>14.5</v>
      </c>
      <c r="S15" s="318"/>
      <c r="T15" s="149">
        <v>0</v>
      </c>
      <c r="U15" s="183">
        <v>13.9</v>
      </c>
      <c r="V15" s="319"/>
      <c r="W15" s="318"/>
      <c r="X15" s="96" t="s">
        <v>51</v>
      </c>
      <c r="Y15" s="27"/>
      <c r="Z15" s="27"/>
    </row>
    <row r="16" spans="1:26" ht="17.25" customHeight="1">
      <c r="A16" s="302">
        <v>0</v>
      </c>
      <c r="B16" s="303"/>
      <c r="C16" s="326">
        <v>0</v>
      </c>
      <c r="D16" s="306"/>
      <c r="E16" s="302">
        <f t="shared" si="0"/>
        <v>176</v>
      </c>
      <c r="F16" s="195"/>
      <c r="G16" s="158">
        <v>0</v>
      </c>
      <c r="H16" s="158">
        <v>176</v>
      </c>
      <c r="I16" s="120">
        <v>0</v>
      </c>
      <c r="J16" s="302">
        <v>0</v>
      </c>
      <c r="K16" s="195"/>
      <c r="L16" s="120">
        <v>0</v>
      </c>
      <c r="M16" s="302">
        <v>375</v>
      </c>
      <c r="N16" s="195"/>
      <c r="O16" s="120">
        <v>9</v>
      </c>
      <c r="P16" s="324">
        <v>0</v>
      </c>
      <c r="Q16" s="195"/>
      <c r="R16" s="304">
        <v>4.1</v>
      </c>
      <c r="S16" s="306"/>
      <c r="T16" s="148">
        <v>0</v>
      </c>
      <c r="U16" s="304">
        <v>2.1</v>
      </c>
      <c r="V16" s="325"/>
      <c r="W16" s="306"/>
      <c r="X16" s="26" t="s">
        <v>50</v>
      </c>
      <c r="Y16" s="27"/>
      <c r="Z16" s="27"/>
    </row>
    <row r="17" spans="1:26" ht="17.25" customHeight="1" thickBot="1">
      <c r="A17" s="316">
        <v>34</v>
      </c>
      <c r="B17" s="317"/>
      <c r="C17" s="320">
        <v>17</v>
      </c>
      <c r="D17" s="318"/>
      <c r="E17" s="316">
        <f t="shared" si="0"/>
        <v>148</v>
      </c>
      <c r="F17" s="191"/>
      <c r="G17" s="121">
        <v>0</v>
      </c>
      <c r="H17" s="121">
        <v>132</v>
      </c>
      <c r="I17" s="122">
        <v>16</v>
      </c>
      <c r="J17" s="316">
        <v>0</v>
      </c>
      <c r="K17" s="191"/>
      <c r="L17" s="122">
        <v>0</v>
      </c>
      <c r="M17" s="316">
        <v>675</v>
      </c>
      <c r="N17" s="191"/>
      <c r="O17" s="122">
        <v>8</v>
      </c>
      <c r="P17" s="190">
        <v>0</v>
      </c>
      <c r="Q17" s="191"/>
      <c r="R17" s="183">
        <v>1.6</v>
      </c>
      <c r="S17" s="318"/>
      <c r="T17" s="149">
        <v>-0.75</v>
      </c>
      <c r="U17" s="183">
        <v>1.6</v>
      </c>
      <c r="V17" s="319"/>
      <c r="W17" s="318"/>
      <c r="X17" s="96" t="s">
        <v>55</v>
      </c>
      <c r="Y17" s="27"/>
      <c r="Z17" s="27"/>
    </row>
    <row r="18" spans="1:26" ht="30" customHeight="1" thickBot="1" thickTop="1">
      <c r="A18" s="327">
        <f>SUM(A5:B17)</f>
        <v>72</v>
      </c>
      <c r="B18" s="328"/>
      <c r="C18" s="331">
        <f>SUM(C5:D17)</f>
        <v>1828</v>
      </c>
      <c r="D18" s="332"/>
      <c r="E18" s="327">
        <f>SUM(E5:F17)</f>
        <v>3529</v>
      </c>
      <c r="F18" s="328"/>
      <c r="G18" s="124">
        <f>SUM(G5:G17)</f>
        <v>0</v>
      </c>
      <c r="H18" s="124">
        <f>SUM(H5:H17)</f>
        <v>3446</v>
      </c>
      <c r="I18" s="124">
        <f>SUM(I5:I17)</f>
        <v>83</v>
      </c>
      <c r="J18" s="327">
        <f>SUM(J5:K17)</f>
        <v>0</v>
      </c>
      <c r="K18" s="328"/>
      <c r="L18" s="125">
        <f>SUM(L5:L17)</f>
        <v>0</v>
      </c>
      <c r="M18" s="327">
        <f>SUM(M5:N17)</f>
        <v>35260</v>
      </c>
      <c r="N18" s="328"/>
      <c r="O18" s="125">
        <f>SUM(O5:O17)</f>
        <v>384</v>
      </c>
      <c r="P18" s="329">
        <f>SUM(P5:Q17)</f>
        <v>8.74</v>
      </c>
      <c r="Q18" s="330"/>
      <c r="R18" s="330">
        <f>SUM(R5:S17)</f>
        <v>65.5</v>
      </c>
      <c r="S18" s="333"/>
      <c r="T18" s="144">
        <f>SUM(T5:T17)</f>
        <v>-0.33999999999999997</v>
      </c>
      <c r="U18" s="330">
        <f>SUM(U5:W17)</f>
        <v>155.5</v>
      </c>
      <c r="V18" s="334"/>
      <c r="W18" s="333"/>
      <c r="X18" s="177" t="s">
        <v>67</v>
      </c>
      <c r="Y18" s="27"/>
      <c r="Z18" s="27"/>
    </row>
    <row r="19" spans="1:26" ht="17.25" customHeight="1" thickTop="1">
      <c r="A19" s="192">
        <v>127</v>
      </c>
      <c r="B19" s="193"/>
      <c r="C19" s="337">
        <v>0</v>
      </c>
      <c r="D19" s="338"/>
      <c r="E19" s="192">
        <f aca="true" t="shared" si="1" ref="E19:E30">SUM(G19:I19)</f>
        <v>628</v>
      </c>
      <c r="F19" s="193"/>
      <c r="G19" s="158">
        <v>0</v>
      </c>
      <c r="H19" s="158">
        <v>628</v>
      </c>
      <c r="I19" s="118">
        <v>0</v>
      </c>
      <c r="J19" s="192">
        <v>0</v>
      </c>
      <c r="K19" s="193"/>
      <c r="L19" s="118">
        <v>0</v>
      </c>
      <c r="M19" s="192">
        <v>4145</v>
      </c>
      <c r="N19" s="193"/>
      <c r="O19" s="118">
        <v>34</v>
      </c>
      <c r="P19" s="335">
        <v>0</v>
      </c>
      <c r="Q19" s="336"/>
      <c r="R19" s="185">
        <v>4</v>
      </c>
      <c r="S19" s="186"/>
      <c r="T19" s="146">
        <v>0.06</v>
      </c>
      <c r="U19" s="185">
        <v>32</v>
      </c>
      <c r="V19" s="187"/>
      <c r="W19" s="186"/>
      <c r="X19" s="126" t="s">
        <v>24</v>
      </c>
      <c r="Y19" s="27"/>
      <c r="Z19" s="27"/>
    </row>
    <row r="20" spans="1:26" ht="17.25" customHeight="1">
      <c r="A20" s="312">
        <v>50</v>
      </c>
      <c r="B20" s="311"/>
      <c r="C20" s="315">
        <v>550</v>
      </c>
      <c r="D20" s="306"/>
      <c r="E20" s="188">
        <f t="shared" si="1"/>
        <v>509</v>
      </c>
      <c r="F20" s="189"/>
      <c r="G20" s="159">
        <v>0</v>
      </c>
      <c r="H20" s="159">
        <v>509</v>
      </c>
      <c r="I20" s="119">
        <v>0</v>
      </c>
      <c r="J20" s="312">
        <v>0</v>
      </c>
      <c r="K20" s="311"/>
      <c r="L20" s="119">
        <v>0</v>
      </c>
      <c r="M20" s="312">
        <v>1100</v>
      </c>
      <c r="N20" s="311"/>
      <c r="O20" s="119">
        <v>12</v>
      </c>
      <c r="P20" s="322">
        <v>0</v>
      </c>
      <c r="Q20" s="195"/>
      <c r="R20" s="313">
        <v>12.9</v>
      </c>
      <c r="S20" s="321"/>
      <c r="T20" s="147">
        <v>0</v>
      </c>
      <c r="U20" s="313">
        <v>4.4</v>
      </c>
      <c r="V20" s="314"/>
      <c r="W20" s="321"/>
      <c r="X20" s="96" t="s">
        <v>57</v>
      </c>
      <c r="Y20" s="27"/>
      <c r="Z20" s="27"/>
    </row>
    <row r="21" spans="1:26" ht="17.25" customHeight="1">
      <c r="A21" s="192">
        <v>2</v>
      </c>
      <c r="B21" s="193"/>
      <c r="C21" s="305">
        <v>39</v>
      </c>
      <c r="D21" s="306"/>
      <c r="E21" s="192">
        <f t="shared" si="1"/>
        <v>212</v>
      </c>
      <c r="F21" s="193"/>
      <c r="G21" s="158">
        <v>0</v>
      </c>
      <c r="H21" s="158">
        <v>212</v>
      </c>
      <c r="I21" s="118">
        <v>0</v>
      </c>
      <c r="J21" s="192">
        <v>0</v>
      </c>
      <c r="K21" s="193"/>
      <c r="L21" s="118">
        <v>0</v>
      </c>
      <c r="M21" s="192">
        <v>2840</v>
      </c>
      <c r="N21" s="193"/>
      <c r="O21" s="118">
        <v>41</v>
      </c>
      <c r="P21" s="194">
        <v>0</v>
      </c>
      <c r="Q21" s="195"/>
      <c r="R21" s="185">
        <v>1.9</v>
      </c>
      <c r="S21" s="186"/>
      <c r="T21" s="146">
        <v>0</v>
      </c>
      <c r="U21" s="185">
        <v>10.8</v>
      </c>
      <c r="V21" s="187"/>
      <c r="W21" s="186"/>
      <c r="X21" s="52" t="s">
        <v>25</v>
      </c>
      <c r="Y21" s="27"/>
      <c r="Z21" s="27"/>
    </row>
    <row r="22" spans="1:26" ht="17.25" customHeight="1">
      <c r="A22" s="312">
        <v>24</v>
      </c>
      <c r="B22" s="311"/>
      <c r="C22" s="315">
        <v>0</v>
      </c>
      <c r="D22" s="306"/>
      <c r="E22" s="188">
        <f t="shared" si="1"/>
        <v>256</v>
      </c>
      <c r="F22" s="189"/>
      <c r="G22" s="159">
        <v>0</v>
      </c>
      <c r="H22" s="159">
        <v>256</v>
      </c>
      <c r="I22" s="119">
        <v>0</v>
      </c>
      <c r="J22" s="312">
        <v>0</v>
      </c>
      <c r="K22" s="311"/>
      <c r="L22" s="119">
        <v>0</v>
      </c>
      <c r="M22" s="312">
        <v>2090</v>
      </c>
      <c r="N22" s="311"/>
      <c r="O22" s="119">
        <v>19</v>
      </c>
      <c r="P22" s="322">
        <v>0</v>
      </c>
      <c r="Q22" s="195"/>
      <c r="R22" s="313">
        <v>2</v>
      </c>
      <c r="S22" s="321"/>
      <c r="T22" s="147">
        <v>0</v>
      </c>
      <c r="U22" s="313">
        <v>11.4</v>
      </c>
      <c r="V22" s="314"/>
      <c r="W22" s="321"/>
      <c r="X22" s="66" t="s">
        <v>58</v>
      </c>
      <c r="Y22" s="27"/>
      <c r="Z22" s="27"/>
    </row>
    <row r="23" spans="1:26" ht="17.25" customHeight="1">
      <c r="A23" s="192">
        <v>10</v>
      </c>
      <c r="B23" s="193"/>
      <c r="C23" s="305">
        <v>0</v>
      </c>
      <c r="D23" s="306"/>
      <c r="E23" s="192">
        <f t="shared" si="1"/>
        <v>436</v>
      </c>
      <c r="F23" s="193"/>
      <c r="G23" s="158">
        <v>0</v>
      </c>
      <c r="H23" s="158">
        <v>436</v>
      </c>
      <c r="I23" s="118">
        <v>0</v>
      </c>
      <c r="J23" s="192">
        <v>0</v>
      </c>
      <c r="K23" s="193"/>
      <c r="L23" s="118">
        <v>0</v>
      </c>
      <c r="M23" s="192">
        <v>6100</v>
      </c>
      <c r="N23" s="193"/>
      <c r="O23" s="118">
        <v>84</v>
      </c>
      <c r="P23" s="194">
        <v>0.08</v>
      </c>
      <c r="Q23" s="195"/>
      <c r="R23" s="185">
        <v>1</v>
      </c>
      <c r="S23" s="186"/>
      <c r="T23" s="146">
        <v>0</v>
      </c>
      <c r="U23" s="185">
        <v>26.8</v>
      </c>
      <c r="V23" s="187"/>
      <c r="W23" s="186"/>
      <c r="X23" s="52" t="s">
        <v>26</v>
      </c>
      <c r="Y23" s="27"/>
      <c r="Z23" s="27"/>
    </row>
    <row r="24" spans="1:26" ht="17.25" customHeight="1">
      <c r="A24" s="188">
        <v>0</v>
      </c>
      <c r="B24" s="189"/>
      <c r="C24" s="320">
        <v>0</v>
      </c>
      <c r="D24" s="318"/>
      <c r="E24" s="312">
        <f t="shared" si="1"/>
        <v>41</v>
      </c>
      <c r="F24" s="311"/>
      <c r="G24" s="159">
        <v>0</v>
      </c>
      <c r="H24" s="159">
        <v>41</v>
      </c>
      <c r="I24" s="119">
        <v>0</v>
      </c>
      <c r="J24" s="312">
        <v>0</v>
      </c>
      <c r="K24" s="311"/>
      <c r="L24" s="119">
        <v>0</v>
      </c>
      <c r="M24" s="312">
        <v>1390</v>
      </c>
      <c r="N24" s="311"/>
      <c r="O24" s="119">
        <v>14</v>
      </c>
      <c r="P24" s="322">
        <v>0</v>
      </c>
      <c r="Q24" s="195"/>
      <c r="R24" s="313">
        <v>0.7</v>
      </c>
      <c r="S24" s="321"/>
      <c r="T24" s="147">
        <v>0</v>
      </c>
      <c r="U24" s="313">
        <v>0.8</v>
      </c>
      <c r="V24" s="314"/>
      <c r="W24" s="321"/>
      <c r="X24" s="46" t="s">
        <v>27</v>
      </c>
      <c r="Y24" s="27"/>
      <c r="Z24" s="27"/>
    </row>
    <row r="25" spans="1:26" ht="17.25" customHeight="1">
      <c r="A25" s="192">
        <v>0</v>
      </c>
      <c r="B25" s="193"/>
      <c r="C25" s="305">
        <v>0</v>
      </c>
      <c r="D25" s="306"/>
      <c r="E25" s="192">
        <f t="shared" si="1"/>
        <v>25</v>
      </c>
      <c r="F25" s="193"/>
      <c r="G25" s="158">
        <v>0</v>
      </c>
      <c r="H25" s="158">
        <v>25</v>
      </c>
      <c r="I25" s="118">
        <v>0</v>
      </c>
      <c r="J25" s="192">
        <v>0</v>
      </c>
      <c r="K25" s="193"/>
      <c r="L25" s="118">
        <v>0</v>
      </c>
      <c r="M25" s="192">
        <v>450</v>
      </c>
      <c r="N25" s="193"/>
      <c r="O25" s="118">
        <v>8</v>
      </c>
      <c r="P25" s="194">
        <v>0.02</v>
      </c>
      <c r="Q25" s="195"/>
      <c r="R25" s="185">
        <v>0.6</v>
      </c>
      <c r="S25" s="186"/>
      <c r="T25" s="146">
        <v>0</v>
      </c>
      <c r="U25" s="185">
        <v>0.2</v>
      </c>
      <c r="V25" s="187"/>
      <c r="W25" s="186"/>
      <c r="X25" s="52" t="s">
        <v>74</v>
      </c>
      <c r="Y25" s="27"/>
      <c r="Z25" s="27"/>
    </row>
    <row r="26" spans="1:26" ht="17.25" customHeight="1">
      <c r="A26" s="188">
        <v>440</v>
      </c>
      <c r="B26" s="189"/>
      <c r="C26" s="320">
        <v>90</v>
      </c>
      <c r="D26" s="318"/>
      <c r="E26" s="188">
        <f t="shared" si="1"/>
        <v>414</v>
      </c>
      <c r="F26" s="189"/>
      <c r="G26" s="121">
        <v>0</v>
      </c>
      <c r="H26" s="121">
        <v>414</v>
      </c>
      <c r="I26" s="122">
        <v>0</v>
      </c>
      <c r="J26" s="188">
        <v>0</v>
      </c>
      <c r="K26" s="189"/>
      <c r="L26" s="122">
        <v>0</v>
      </c>
      <c r="M26" s="188">
        <v>3555</v>
      </c>
      <c r="N26" s="189"/>
      <c r="O26" s="122">
        <v>40</v>
      </c>
      <c r="P26" s="190">
        <v>0.65</v>
      </c>
      <c r="Q26" s="191"/>
      <c r="R26" s="182">
        <v>7.4</v>
      </c>
      <c r="S26" s="184"/>
      <c r="T26" s="149">
        <v>0</v>
      </c>
      <c r="U26" s="182">
        <v>13</v>
      </c>
      <c r="V26" s="183"/>
      <c r="W26" s="184"/>
      <c r="X26" s="66" t="s">
        <v>28</v>
      </c>
      <c r="Y26" s="27"/>
      <c r="Z26" s="27"/>
    </row>
    <row r="27" spans="1:26" ht="17.25" customHeight="1">
      <c r="A27" s="192">
        <v>0</v>
      </c>
      <c r="B27" s="193"/>
      <c r="C27" s="305">
        <v>0</v>
      </c>
      <c r="D27" s="306"/>
      <c r="E27" s="192">
        <f t="shared" si="1"/>
        <v>67</v>
      </c>
      <c r="F27" s="193"/>
      <c r="G27" s="158">
        <v>0</v>
      </c>
      <c r="H27" s="158">
        <v>67</v>
      </c>
      <c r="I27" s="118">
        <v>0</v>
      </c>
      <c r="J27" s="192">
        <v>0</v>
      </c>
      <c r="K27" s="193"/>
      <c r="L27" s="118">
        <v>0</v>
      </c>
      <c r="M27" s="192">
        <v>825</v>
      </c>
      <c r="N27" s="193"/>
      <c r="O27" s="118">
        <v>18</v>
      </c>
      <c r="P27" s="194">
        <v>0</v>
      </c>
      <c r="Q27" s="195"/>
      <c r="R27" s="185">
        <v>0.5</v>
      </c>
      <c r="S27" s="186"/>
      <c r="T27" s="146">
        <v>0</v>
      </c>
      <c r="U27" s="185">
        <v>5.4</v>
      </c>
      <c r="V27" s="187"/>
      <c r="W27" s="186"/>
      <c r="X27" s="52" t="s">
        <v>29</v>
      </c>
      <c r="Y27" s="27"/>
      <c r="Z27" s="27"/>
    </row>
    <row r="28" spans="1:26" ht="17.25" customHeight="1">
      <c r="A28" s="188">
        <v>45</v>
      </c>
      <c r="B28" s="189"/>
      <c r="C28" s="320">
        <v>0</v>
      </c>
      <c r="D28" s="318"/>
      <c r="E28" s="188">
        <f t="shared" si="1"/>
        <v>153</v>
      </c>
      <c r="F28" s="189"/>
      <c r="G28" s="121">
        <v>0</v>
      </c>
      <c r="H28" s="121">
        <v>145</v>
      </c>
      <c r="I28" s="122">
        <v>8</v>
      </c>
      <c r="J28" s="188">
        <v>0</v>
      </c>
      <c r="K28" s="189"/>
      <c r="L28" s="122">
        <v>0</v>
      </c>
      <c r="M28" s="188">
        <v>1690</v>
      </c>
      <c r="N28" s="189"/>
      <c r="O28" s="122">
        <v>8</v>
      </c>
      <c r="P28" s="190">
        <v>0</v>
      </c>
      <c r="Q28" s="191"/>
      <c r="R28" s="182">
        <v>3.7</v>
      </c>
      <c r="S28" s="184"/>
      <c r="T28" s="149">
        <v>0</v>
      </c>
      <c r="U28" s="182">
        <v>2.5</v>
      </c>
      <c r="V28" s="183"/>
      <c r="W28" s="184"/>
      <c r="X28" s="66" t="s">
        <v>30</v>
      </c>
      <c r="Y28" s="27"/>
      <c r="Z28" s="27"/>
    </row>
    <row r="29" spans="1:26" ht="17.25" customHeight="1">
      <c r="A29" s="192">
        <v>0</v>
      </c>
      <c r="B29" s="193"/>
      <c r="C29" s="305">
        <v>0</v>
      </c>
      <c r="D29" s="306"/>
      <c r="E29" s="192">
        <f t="shared" si="1"/>
        <v>85</v>
      </c>
      <c r="F29" s="193"/>
      <c r="G29" s="158">
        <v>0</v>
      </c>
      <c r="H29" s="158">
        <v>68</v>
      </c>
      <c r="I29" s="118">
        <v>17</v>
      </c>
      <c r="J29" s="192">
        <v>0</v>
      </c>
      <c r="K29" s="193"/>
      <c r="L29" s="118">
        <v>0</v>
      </c>
      <c r="M29" s="192">
        <v>200</v>
      </c>
      <c r="N29" s="193"/>
      <c r="O29" s="118">
        <v>5</v>
      </c>
      <c r="P29" s="194">
        <v>0</v>
      </c>
      <c r="Q29" s="195"/>
      <c r="R29" s="185">
        <v>1.2</v>
      </c>
      <c r="S29" s="186"/>
      <c r="T29" s="146">
        <v>0</v>
      </c>
      <c r="U29" s="185">
        <v>0.2</v>
      </c>
      <c r="V29" s="187"/>
      <c r="W29" s="186"/>
      <c r="X29" s="52" t="s">
        <v>53</v>
      </c>
      <c r="Y29" s="27"/>
      <c r="Z29" s="27"/>
    </row>
    <row r="30" spans="1:26" ht="17.25" customHeight="1" thickBot="1">
      <c r="A30" s="188">
        <v>0</v>
      </c>
      <c r="B30" s="189"/>
      <c r="C30" s="320">
        <v>0</v>
      </c>
      <c r="D30" s="318"/>
      <c r="E30" s="188">
        <f t="shared" si="1"/>
        <v>171</v>
      </c>
      <c r="F30" s="189"/>
      <c r="G30" s="121">
        <v>0</v>
      </c>
      <c r="H30" s="121">
        <v>171</v>
      </c>
      <c r="I30" s="122">
        <v>0</v>
      </c>
      <c r="J30" s="188">
        <v>0</v>
      </c>
      <c r="K30" s="189"/>
      <c r="L30" s="122">
        <v>0</v>
      </c>
      <c r="M30" s="188">
        <v>2130</v>
      </c>
      <c r="N30" s="189"/>
      <c r="O30" s="122">
        <v>27</v>
      </c>
      <c r="P30" s="190">
        <v>0</v>
      </c>
      <c r="Q30" s="191"/>
      <c r="R30" s="182">
        <v>1.1</v>
      </c>
      <c r="S30" s="184"/>
      <c r="T30" s="149">
        <v>0</v>
      </c>
      <c r="U30" s="182">
        <v>5.4</v>
      </c>
      <c r="V30" s="183"/>
      <c r="W30" s="184"/>
      <c r="X30" s="66" t="s">
        <v>54</v>
      </c>
      <c r="Y30" s="27"/>
      <c r="Z30" s="27"/>
    </row>
    <row r="31" spans="1:26" ht="31.5" customHeight="1" thickBot="1" thickTop="1">
      <c r="A31" s="327">
        <f>SUM(A19:B30)</f>
        <v>698</v>
      </c>
      <c r="B31" s="328"/>
      <c r="C31" s="331">
        <f>SUM(C19:D30)</f>
        <v>679</v>
      </c>
      <c r="D31" s="343"/>
      <c r="E31" s="327">
        <f>SUM(E19:F30)</f>
        <v>2997</v>
      </c>
      <c r="F31" s="328"/>
      <c r="G31" s="124">
        <f>SUM(G19:G30)</f>
        <v>0</v>
      </c>
      <c r="H31" s="124">
        <f>SUM(H19:H30)</f>
        <v>2972</v>
      </c>
      <c r="I31" s="125">
        <f>SUM(I19:I30)</f>
        <v>25</v>
      </c>
      <c r="J31" s="327">
        <f>SUM(J19:K30)</f>
        <v>0</v>
      </c>
      <c r="K31" s="328"/>
      <c r="L31" s="125">
        <f>SUM(L19:L30)</f>
        <v>0</v>
      </c>
      <c r="M31" s="327">
        <f>SUM(M19:N30)</f>
        <v>26515</v>
      </c>
      <c r="N31" s="328"/>
      <c r="O31" s="125">
        <f>SUM(O19:O30)</f>
        <v>310</v>
      </c>
      <c r="P31" s="329">
        <f>SUM(P19:Q30)</f>
        <v>0.75</v>
      </c>
      <c r="Q31" s="330"/>
      <c r="R31" s="330">
        <f>SUM(R19:S30)</f>
        <v>37.00000000000001</v>
      </c>
      <c r="S31" s="333"/>
      <c r="T31" s="144">
        <f>SUM(T19:T30)</f>
        <v>0.06</v>
      </c>
      <c r="U31" s="330">
        <f>SUM(U19:W30)</f>
        <v>112.90000000000002</v>
      </c>
      <c r="V31" s="334"/>
      <c r="W31" s="333"/>
      <c r="X31" s="177" t="s">
        <v>66</v>
      </c>
      <c r="Y31" s="27"/>
      <c r="Z31" s="27"/>
    </row>
    <row r="32" spans="1:26" ht="22.5" customHeight="1" thickBot="1" thickTop="1">
      <c r="A32" s="344">
        <f>A31+A18</f>
        <v>770</v>
      </c>
      <c r="B32" s="345"/>
      <c r="C32" s="341">
        <f>C31+C18</f>
        <v>2507</v>
      </c>
      <c r="D32" s="342"/>
      <c r="E32" s="344">
        <f>E31+E18</f>
        <v>6526</v>
      </c>
      <c r="F32" s="345"/>
      <c r="G32" s="127">
        <f>G31+G18</f>
        <v>0</v>
      </c>
      <c r="H32" s="128">
        <f>H31+H18</f>
        <v>6418</v>
      </c>
      <c r="I32" s="127">
        <f>I31+I18</f>
        <v>108</v>
      </c>
      <c r="J32" s="344">
        <f>J31+J18</f>
        <v>0</v>
      </c>
      <c r="K32" s="345"/>
      <c r="L32" s="128">
        <f>L31+L18</f>
        <v>0</v>
      </c>
      <c r="M32" s="344">
        <f>M31+M18</f>
        <v>61775</v>
      </c>
      <c r="N32" s="345"/>
      <c r="O32" s="127">
        <f>O31+O18</f>
        <v>694</v>
      </c>
      <c r="P32" s="339">
        <f>P31+P18</f>
        <v>9.49</v>
      </c>
      <c r="Q32" s="340"/>
      <c r="R32" s="346">
        <f>R31+R18</f>
        <v>102.5</v>
      </c>
      <c r="S32" s="347"/>
      <c r="T32" s="150">
        <f>T31+T18</f>
        <v>-0.27999999999999997</v>
      </c>
      <c r="U32" s="348">
        <f>U31+U18</f>
        <v>268.40000000000003</v>
      </c>
      <c r="V32" s="349"/>
      <c r="W32" s="350"/>
      <c r="X32" s="129" t="s">
        <v>49</v>
      </c>
      <c r="Y32" s="27"/>
      <c r="Z32" s="27"/>
    </row>
    <row r="33" ht="16.5" customHeight="1">
      <c r="X33" s="53"/>
    </row>
    <row r="34" ht="12.75">
      <c r="X34" s="130"/>
    </row>
    <row r="35" ht="12.75">
      <c r="X35" s="130"/>
    </row>
    <row r="36" ht="12.75">
      <c r="X36" s="130"/>
    </row>
  </sheetData>
  <sheetProtection/>
  <mergeCells count="249">
    <mergeCell ref="A1:D2"/>
    <mergeCell ref="E1:I2"/>
    <mergeCell ref="J1:L1"/>
    <mergeCell ref="M1:O1"/>
    <mergeCell ref="P1:S1"/>
    <mergeCell ref="T1:W1"/>
    <mergeCell ref="X1:X4"/>
    <mergeCell ref="J2:L2"/>
    <mergeCell ref="M2:O2"/>
    <mergeCell ref="P2:S2"/>
    <mergeCell ref="T2:W2"/>
    <mergeCell ref="J3:K4"/>
    <mergeCell ref="L3:L4"/>
    <mergeCell ref="M3:N4"/>
    <mergeCell ref="O3:O4"/>
    <mergeCell ref="P3:Q4"/>
    <mergeCell ref="A3:B4"/>
    <mergeCell ref="C3:D4"/>
    <mergeCell ref="E3:F4"/>
    <mergeCell ref="G3:G4"/>
    <mergeCell ref="H3:H4"/>
    <mergeCell ref="I3:I4"/>
    <mergeCell ref="R3:S4"/>
    <mergeCell ref="T3:T4"/>
    <mergeCell ref="U3:W4"/>
    <mergeCell ref="A5:B5"/>
    <mergeCell ref="C5:D5"/>
    <mergeCell ref="E5:F5"/>
    <mergeCell ref="J5:K5"/>
    <mergeCell ref="M5:N5"/>
    <mergeCell ref="P5:Q5"/>
    <mergeCell ref="R5:S5"/>
    <mergeCell ref="U5:W5"/>
    <mergeCell ref="A6:B6"/>
    <mergeCell ref="C6:D6"/>
    <mergeCell ref="E6:F6"/>
    <mergeCell ref="J6:K6"/>
    <mergeCell ref="M6:N6"/>
    <mergeCell ref="P6:Q6"/>
    <mergeCell ref="R6:S6"/>
    <mergeCell ref="U6:W6"/>
    <mergeCell ref="U8:W8"/>
    <mergeCell ref="A7:B7"/>
    <mergeCell ref="C7:D7"/>
    <mergeCell ref="E7:F7"/>
    <mergeCell ref="J7:K7"/>
    <mergeCell ref="M7:N7"/>
    <mergeCell ref="P7:Q7"/>
    <mergeCell ref="J9:K9"/>
    <mergeCell ref="M9:N9"/>
    <mergeCell ref="P9:Q9"/>
    <mergeCell ref="R9:S9"/>
    <mergeCell ref="R7:S7"/>
    <mergeCell ref="U7:W7"/>
    <mergeCell ref="J8:K8"/>
    <mergeCell ref="M8:N8"/>
    <mergeCell ref="P8:Q8"/>
    <mergeCell ref="R8:S8"/>
    <mergeCell ref="U9:W9"/>
    <mergeCell ref="A10:B10"/>
    <mergeCell ref="C10:D10"/>
    <mergeCell ref="J10:K10"/>
    <mergeCell ref="M10:N10"/>
    <mergeCell ref="P10:Q10"/>
    <mergeCell ref="R10:S10"/>
    <mergeCell ref="U10:W10"/>
    <mergeCell ref="A9:B9"/>
    <mergeCell ref="C9:D9"/>
    <mergeCell ref="A11:B11"/>
    <mergeCell ref="C11:D11"/>
    <mergeCell ref="J11:K11"/>
    <mergeCell ref="M11:N11"/>
    <mergeCell ref="P11:Q11"/>
    <mergeCell ref="R11:S11"/>
    <mergeCell ref="A12:B12"/>
    <mergeCell ref="C12:D12"/>
    <mergeCell ref="J12:K12"/>
    <mergeCell ref="M12:N12"/>
    <mergeCell ref="P12:Q12"/>
    <mergeCell ref="R12:S12"/>
    <mergeCell ref="C13:D13"/>
    <mergeCell ref="J13:K13"/>
    <mergeCell ref="M13:N13"/>
    <mergeCell ref="P13:Q13"/>
    <mergeCell ref="R13:S13"/>
    <mergeCell ref="U11:W11"/>
    <mergeCell ref="U12:W12"/>
    <mergeCell ref="U13:W13"/>
    <mergeCell ref="A14:B14"/>
    <mergeCell ref="C14:D14"/>
    <mergeCell ref="J14:K14"/>
    <mergeCell ref="M14:N14"/>
    <mergeCell ref="P14:Q14"/>
    <mergeCell ref="R14:S14"/>
    <mergeCell ref="U14:W14"/>
    <mergeCell ref="E14:F14"/>
    <mergeCell ref="A13:B13"/>
    <mergeCell ref="A15:B15"/>
    <mergeCell ref="C15:D15"/>
    <mergeCell ref="J15:K15"/>
    <mergeCell ref="M15:N15"/>
    <mergeCell ref="P15:Q15"/>
    <mergeCell ref="R15:S15"/>
    <mergeCell ref="U15:W15"/>
    <mergeCell ref="A16:B16"/>
    <mergeCell ref="C16:D16"/>
    <mergeCell ref="J16:K16"/>
    <mergeCell ref="M16:N16"/>
    <mergeCell ref="P16:Q16"/>
    <mergeCell ref="R16:S16"/>
    <mergeCell ref="U16:W16"/>
    <mergeCell ref="E15:F15"/>
    <mergeCell ref="E16:F16"/>
    <mergeCell ref="A17:B17"/>
    <mergeCell ref="C17:D17"/>
    <mergeCell ref="J17:K17"/>
    <mergeCell ref="M17:N17"/>
    <mergeCell ref="P17:Q17"/>
    <mergeCell ref="R17:S17"/>
    <mergeCell ref="U17:W17"/>
    <mergeCell ref="A18:B18"/>
    <mergeCell ref="C18:D18"/>
    <mergeCell ref="E18:F18"/>
    <mergeCell ref="J18:K18"/>
    <mergeCell ref="M18:N18"/>
    <mergeCell ref="P18:Q18"/>
    <mergeCell ref="R18:S18"/>
    <mergeCell ref="U18:W18"/>
    <mergeCell ref="E17:F17"/>
    <mergeCell ref="A19:B19"/>
    <mergeCell ref="C19:D19"/>
    <mergeCell ref="E19:F19"/>
    <mergeCell ref="J19:K19"/>
    <mergeCell ref="M19:N19"/>
    <mergeCell ref="P19:Q19"/>
    <mergeCell ref="R19:S19"/>
    <mergeCell ref="U19:W19"/>
    <mergeCell ref="A20:B20"/>
    <mergeCell ref="C20:D20"/>
    <mergeCell ref="E20:F20"/>
    <mergeCell ref="J20:K20"/>
    <mergeCell ref="M20:N20"/>
    <mergeCell ref="P20:Q20"/>
    <mergeCell ref="R20:S20"/>
    <mergeCell ref="U20:W20"/>
    <mergeCell ref="A21:B21"/>
    <mergeCell ref="C21:D21"/>
    <mergeCell ref="E21:F21"/>
    <mergeCell ref="J21:K21"/>
    <mergeCell ref="M21:N21"/>
    <mergeCell ref="P21:Q21"/>
    <mergeCell ref="R21:S21"/>
    <mergeCell ref="U21:W21"/>
    <mergeCell ref="A22:B22"/>
    <mergeCell ref="C22:D22"/>
    <mergeCell ref="E22:F22"/>
    <mergeCell ref="J22:K22"/>
    <mergeCell ref="M22:N22"/>
    <mergeCell ref="P22:Q22"/>
    <mergeCell ref="R22:S22"/>
    <mergeCell ref="U22:W22"/>
    <mergeCell ref="A23:B23"/>
    <mergeCell ref="C23:D23"/>
    <mergeCell ref="E23:F23"/>
    <mergeCell ref="J23:K23"/>
    <mergeCell ref="M23:N23"/>
    <mergeCell ref="P23:Q23"/>
    <mergeCell ref="R23:S23"/>
    <mergeCell ref="U23:W23"/>
    <mergeCell ref="A24:B24"/>
    <mergeCell ref="C24:D24"/>
    <mergeCell ref="E24:F24"/>
    <mergeCell ref="J24:K24"/>
    <mergeCell ref="M24:N24"/>
    <mergeCell ref="P24:Q24"/>
    <mergeCell ref="R24:S24"/>
    <mergeCell ref="U24:W24"/>
    <mergeCell ref="E25:F25"/>
    <mergeCell ref="J25:K25"/>
    <mergeCell ref="M25:N25"/>
    <mergeCell ref="P25:Q25"/>
    <mergeCell ref="R25:S25"/>
    <mergeCell ref="U25:W25"/>
    <mergeCell ref="E26:F26"/>
    <mergeCell ref="J26:K26"/>
    <mergeCell ref="M26:N26"/>
    <mergeCell ref="P26:Q26"/>
    <mergeCell ref="R26:S26"/>
    <mergeCell ref="U26:W26"/>
    <mergeCell ref="E27:F27"/>
    <mergeCell ref="J27:K27"/>
    <mergeCell ref="M27:N27"/>
    <mergeCell ref="P27:Q27"/>
    <mergeCell ref="R27:S27"/>
    <mergeCell ref="U27:W27"/>
    <mergeCell ref="E28:F28"/>
    <mergeCell ref="J28:K28"/>
    <mergeCell ref="M28:N28"/>
    <mergeCell ref="P28:Q28"/>
    <mergeCell ref="R28:S28"/>
    <mergeCell ref="U28:W28"/>
    <mergeCell ref="E29:F29"/>
    <mergeCell ref="J29:K29"/>
    <mergeCell ref="M29:N29"/>
    <mergeCell ref="P29:Q29"/>
    <mergeCell ref="R29:S29"/>
    <mergeCell ref="U29:W29"/>
    <mergeCell ref="A30:B30"/>
    <mergeCell ref="C30:D30"/>
    <mergeCell ref="E30:F30"/>
    <mergeCell ref="J30:K30"/>
    <mergeCell ref="M30:N30"/>
    <mergeCell ref="P30:Q30"/>
    <mergeCell ref="R30:S30"/>
    <mergeCell ref="U30:W30"/>
    <mergeCell ref="A31:B31"/>
    <mergeCell ref="C31:D31"/>
    <mergeCell ref="E31:F31"/>
    <mergeCell ref="J31:K31"/>
    <mergeCell ref="M31:N31"/>
    <mergeCell ref="P31:Q31"/>
    <mergeCell ref="R31:S31"/>
    <mergeCell ref="U31:W31"/>
    <mergeCell ref="A32:B32"/>
    <mergeCell ref="C32:D32"/>
    <mergeCell ref="E32:F32"/>
    <mergeCell ref="J32:K32"/>
    <mergeCell ref="M32:N32"/>
    <mergeCell ref="P32:Q32"/>
    <mergeCell ref="R32:S32"/>
    <mergeCell ref="U32:W32"/>
    <mergeCell ref="A25:B25"/>
    <mergeCell ref="A26:B26"/>
    <mergeCell ref="A27:B27"/>
    <mergeCell ref="A28:B28"/>
    <mergeCell ref="A29:B29"/>
    <mergeCell ref="C25:D25"/>
    <mergeCell ref="C26:D26"/>
    <mergeCell ref="C27:D27"/>
    <mergeCell ref="C28:D28"/>
    <mergeCell ref="C29:D29"/>
    <mergeCell ref="C8:D8"/>
    <mergeCell ref="A8:B8"/>
    <mergeCell ref="E8:F8"/>
    <mergeCell ref="E9:F9"/>
    <mergeCell ref="E10:F10"/>
    <mergeCell ref="E11:F11"/>
    <mergeCell ref="E12:F12"/>
    <mergeCell ref="E13:F13"/>
  </mergeCell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2"/>
  <headerFooter>
    <oddHeader xml:space="preserve">&amp;C&amp;"Titr,Bold"&amp;12عملکرد شرکت توزيع نيروی برق  استان خراسان رضوی از فروردين الی اسفند ماه سال   91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rightToLeft="1" zoomScalePageLayoutView="0" workbookViewId="0" topLeftCell="A1">
      <selection activeCell="A1" sqref="A1"/>
    </sheetView>
  </sheetViews>
  <sheetFormatPr defaultColWidth="9.140625" defaultRowHeight="12.75"/>
  <sheetData>
    <row r="1" spans="1:9" ht="30">
      <c r="A1" s="178" t="s">
        <v>81</v>
      </c>
      <c r="B1" s="178" t="s">
        <v>82</v>
      </c>
      <c r="C1" s="178" t="s">
        <v>83</v>
      </c>
      <c r="D1" s="178" t="s">
        <v>84</v>
      </c>
      <c r="E1" s="178" t="s">
        <v>85</v>
      </c>
      <c r="F1" s="178" t="s">
        <v>86</v>
      </c>
      <c r="G1" s="178" t="s">
        <v>87</v>
      </c>
      <c r="H1" s="178" t="s">
        <v>88</v>
      </c>
      <c r="I1" s="180" t="s">
        <v>96</v>
      </c>
    </row>
    <row r="2" spans="1:8" ht="15">
      <c r="A2" s="179">
        <v>45822</v>
      </c>
      <c r="B2" s="179">
        <v>323</v>
      </c>
      <c r="C2" s="179">
        <v>4050</v>
      </c>
      <c r="D2" s="179">
        <v>392</v>
      </c>
      <c r="E2" s="179">
        <v>1022</v>
      </c>
      <c r="F2" s="179">
        <v>1365</v>
      </c>
      <c r="G2" s="179">
        <v>38670</v>
      </c>
      <c r="H2" s="179" t="s">
        <v>23</v>
      </c>
    </row>
    <row r="3" spans="1:8" ht="15">
      <c r="A3" s="179">
        <v>30758</v>
      </c>
      <c r="B3" s="179">
        <v>209</v>
      </c>
      <c r="C3" s="179">
        <v>2934</v>
      </c>
      <c r="D3" s="179">
        <v>277</v>
      </c>
      <c r="E3" s="179">
        <v>427</v>
      </c>
      <c r="F3" s="179">
        <v>976</v>
      </c>
      <c r="G3" s="179">
        <v>25935</v>
      </c>
      <c r="H3" s="179" t="s">
        <v>29</v>
      </c>
    </row>
    <row r="4" spans="1:8" ht="15">
      <c r="A4" s="179">
        <v>26992</v>
      </c>
      <c r="B4" s="179">
        <v>186</v>
      </c>
      <c r="C4" s="179">
        <v>2072</v>
      </c>
      <c r="D4" s="179">
        <v>88</v>
      </c>
      <c r="E4" s="179">
        <v>371</v>
      </c>
      <c r="F4" s="179">
        <v>703</v>
      </c>
      <c r="G4" s="179">
        <v>23572</v>
      </c>
      <c r="H4" s="179" t="s">
        <v>30</v>
      </c>
    </row>
    <row r="5" spans="1:8" ht="15">
      <c r="A5" s="179">
        <v>12538</v>
      </c>
      <c r="B5" s="179">
        <v>108</v>
      </c>
      <c r="C5" s="179">
        <v>715</v>
      </c>
      <c r="D5" s="179">
        <v>58</v>
      </c>
      <c r="E5" s="179">
        <v>91</v>
      </c>
      <c r="F5" s="179">
        <v>477</v>
      </c>
      <c r="G5" s="179">
        <v>11089</v>
      </c>
      <c r="H5" s="179" t="s">
        <v>89</v>
      </c>
    </row>
    <row r="6" spans="1:8" ht="15">
      <c r="A6" s="179">
        <v>12456</v>
      </c>
      <c r="B6" s="179">
        <v>76</v>
      </c>
      <c r="C6" s="179">
        <v>843</v>
      </c>
      <c r="D6" s="179">
        <v>22</v>
      </c>
      <c r="E6" s="179">
        <v>121</v>
      </c>
      <c r="F6" s="179">
        <v>359</v>
      </c>
      <c r="G6" s="179">
        <v>11035</v>
      </c>
      <c r="H6" s="179" t="s">
        <v>90</v>
      </c>
    </row>
    <row r="7" spans="1:8" ht="15">
      <c r="A7" s="179">
        <v>14544</v>
      </c>
      <c r="B7" s="179">
        <v>105</v>
      </c>
      <c r="C7" s="179">
        <v>966</v>
      </c>
      <c r="D7" s="179">
        <v>44</v>
      </c>
      <c r="E7" s="179">
        <v>301</v>
      </c>
      <c r="F7" s="179">
        <v>392</v>
      </c>
      <c r="G7" s="179">
        <v>12736</v>
      </c>
      <c r="H7" s="179" t="s">
        <v>91</v>
      </c>
    </row>
    <row r="8" spans="1:8" ht="15">
      <c r="A8" s="179">
        <v>147690</v>
      </c>
      <c r="B8" s="179">
        <v>772</v>
      </c>
      <c r="C8" s="179">
        <v>15742</v>
      </c>
      <c r="D8" s="179">
        <v>1020</v>
      </c>
      <c r="E8" s="179">
        <v>1692</v>
      </c>
      <c r="F8" s="179">
        <v>3423</v>
      </c>
      <c r="G8" s="179">
        <v>125041</v>
      </c>
      <c r="H8" s="179" t="s">
        <v>20</v>
      </c>
    </row>
    <row r="9" spans="1:8" ht="15">
      <c r="A9" s="179">
        <v>67131</v>
      </c>
      <c r="B9" s="179">
        <v>451</v>
      </c>
      <c r="C9" s="179">
        <v>6519</v>
      </c>
      <c r="D9" s="179">
        <v>238</v>
      </c>
      <c r="E9" s="179">
        <v>747</v>
      </c>
      <c r="F9" s="179">
        <v>1961</v>
      </c>
      <c r="G9" s="179">
        <v>57215</v>
      </c>
      <c r="H9" s="179" t="s">
        <v>51</v>
      </c>
    </row>
    <row r="10" spans="1:8" ht="15">
      <c r="A10" s="179">
        <v>28045</v>
      </c>
      <c r="B10" s="179">
        <v>238</v>
      </c>
      <c r="C10" s="179">
        <v>2825</v>
      </c>
      <c r="D10" s="179">
        <v>109</v>
      </c>
      <c r="E10" s="179">
        <v>171</v>
      </c>
      <c r="F10" s="179">
        <v>955</v>
      </c>
      <c r="G10" s="179">
        <v>23747</v>
      </c>
      <c r="H10" s="179" t="s">
        <v>50</v>
      </c>
    </row>
    <row r="11" spans="1:8" ht="15">
      <c r="A11" s="179">
        <v>40328</v>
      </c>
      <c r="B11" s="179">
        <v>321</v>
      </c>
      <c r="C11" s="179">
        <v>5251</v>
      </c>
      <c r="D11" s="179">
        <v>327</v>
      </c>
      <c r="E11" s="179">
        <v>670</v>
      </c>
      <c r="F11" s="179">
        <v>1320</v>
      </c>
      <c r="G11" s="179">
        <v>32439</v>
      </c>
      <c r="H11" s="179" t="s">
        <v>25</v>
      </c>
    </row>
    <row r="12" spans="1:8" ht="15">
      <c r="A12" s="179">
        <v>13301</v>
      </c>
      <c r="B12" s="179">
        <v>85</v>
      </c>
      <c r="C12" s="179">
        <v>1211</v>
      </c>
      <c r="D12" s="179">
        <v>70</v>
      </c>
      <c r="E12" s="179">
        <v>279</v>
      </c>
      <c r="F12" s="179">
        <v>457</v>
      </c>
      <c r="G12" s="179">
        <v>11199</v>
      </c>
      <c r="H12" s="179" t="s">
        <v>58</v>
      </c>
    </row>
    <row r="13" spans="1:8" ht="15">
      <c r="A13" s="179">
        <v>86361</v>
      </c>
      <c r="B13" s="179">
        <v>486</v>
      </c>
      <c r="C13" s="179">
        <v>11017</v>
      </c>
      <c r="D13" s="179">
        <v>374</v>
      </c>
      <c r="E13" s="179">
        <v>818</v>
      </c>
      <c r="F13" s="179">
        <v>1993</v>
      </c>
      <c r="G13" s="179">
        <v>71673</v>
      </c>
      <c r="H13" s="179" t="s">
        <v>24</v>
      </c>
    </row>
    <row r="14" spans="1:8" ht="15">
      <c r="A14" s="179">
        <v>19044</v>
      </c>
      <c r="B14" s="179">
        <v>126</v>
      </c>
      <c r="C14" s="179">
        <v>1083</v>
      </c>
      <c r="D14" s="179">
        <v>51</v>
      </c>
      <c r="E14" s="179">
        <v>466</v>
      </c>
      <c r="F14" s="179">
        <v>531</v>
      </c>
      <c r="G14" s="179">
        <v>16787</v>
      </c>
      <c r="H14" s="179" t="s">
        <v>53</v>
      </c>
    </row>
    <row r="15" spans="1:8" ht="15">
      <c r="A15" s="179">
        <v>20427</v>
      </c>
      <c r="B15" s="179">
        <v>124</v>
      </c>
      <c r="C15" s="179">
        <v>2056</v>
      </c>
      <c r="D15" s="179">
        <v>62</v>
      </c>
      <c r="E15" s="179">
        <v>519</v>
      </c>
      <c r="F15" s="179">
        <v>455</v>
      </c>
      <c r="G15" s="179">
        <v>17211</v>
      </c>
      <c r="H15" s="179" t="s">
        <v>92</v>
      </c>
    </row>
    <row r="16" spans="1:8" ht="15">
      <c r="A16" s="179">
        <v>63899</v>
      </c>
      <c r="B16" s="179">
        <v>312</v>
      </c>
      <c r="C16" s="179">
        <v>7544</v>
      </c>
      <c r="D16" s="179">
        <v>318</v>
      </c>
      <c r="E16" s="179">
        <v>399</v>
      </c>
      <c r="F16" s="179">
        <v>1438</v>
      </c>
      <c r="G16" s="179">
        <v>53888</v>
      </c>
      <c r="H16" s="179" t="s">
        <v>93</v>
      </c>
    </row>
    <row r="17" spans="1:8" ht="15">
      <c r="A17" s="179">
        <v>19540</v>
      </c>
      <c r="B17" s="179">
        <v>101</v>
      </c>
      <c r="C17" s="179">
        <v>1720</v>
      </c>
      <c r="D17" s="179">
        <v>84</v>
      </c>
      <c r="E17" s="179">
        <v>334</v>
      </c>
      <c r="F17" s="179">
        <v>482</v>
      </c>
      <c r="G17" s="179">
        <v>16819</v>
      </c>
      <c r="H17" s="179" t="s">
        <v>52</v>
      </c>
    </row>
    <row r="18" spans="1:8" ht="15">
      <c r="A18" s="179">
        <v>30253</v>
      </c>
      <c r="B18" s="179">
        <v>227</v>
      </c>
      <c r="C18" s="179">
        <v>2959</v>
      </c>
      <c r="D18" s="179">
        <v>217</v>
      </c>
      <c r="E18" s="179">
        <v>494</v>
      </c>
      <c r="F18" s="179">
        <v>856</v>
      </c>
      <c r="G18" s="179">
        <v>25500</v>
      </c>
      <c r="H18" s="179" t="s">
        <v>94</v>
      </c>
    </row>
    <row r="19" spans="1:8" ht="15">
      <c r="A19" s="179">
        <v>70239</v>
      </c>
      <c r="B19" s="179">
        <v>429</v>
      </c>
      <c r="C19" s="179">
        <v>6777</v>
      </c>
      <c r="D19" s="179">
        <v>184</v>
      </c>
      <c r="E19" s="179">
        <v>960</v>
      </c>
      <c r="F19" s="179">
        <v>1763</v>
      </c>
      <c r="G19" s="179">
        <v>60126</v>
      </c>
      <c r="H19" s="179" t="s">
        <v>26</v>
      </c>
    </row>
    <row r="20" spans="1:8" ht="15">
      <c r="A20" s="179">
        <v>32213</v>
      </c>
      <c r="B20" s="179">
        <v>163</v>
      </c>
      <c r="C20" s="179">
        <v>3034</v>
      </c>
      <c r="D20" s="179">
        <v>114</v>
      </c>
      <c r="E20" s="179">
        <v>443</v>
      </c>
      <c r="F20" s="179">
        <v>832</v>
      </c>
      <c r="G20" s="179">
        <v>27627</v>
      </c>
      <c r="H20" s="179" t="s">
        <v>27</v>
      </c>
    </row>
    <row r="21" spans="1:8" ht="15">
      <c r="A21" s="179">
        <v>33598</v>
      </c>
      <c r="B21" s="179">
        <v>196</v>
      </c>
      <c r="C21" s="179">
        <v>2549</v>
      </c>
      <c r="D21" s="179">
        <v>151</v>
      </c>
      <c r="E21" s="179">
        <v>374</v>
      </c>
      <c r="F21" s="179">
        <v>965</v>
      </c>
      <c r="G21" s="179">
        <v>29363</v>
      </c>
      <c r="H21" s="179" t="s">
        <v>28</v>
      </c>
    </row>
    <row r="22" spans="1:8" ht="15">
      <c r="A22" s="179">
        <v>19100</v>
      </c>
      <c r="B22" s="179">
        <v>157</v>
      </c>
      <c r="C22" s="179">
        <v>681</v>
      </c>
      <c r="D22" s="179">
        <v>69</v>
      </c>
      <c r="E22" s="179">
        <v>315</v>
      </c>
      <c r="F22" s="179">
        <v>663</v>
      </c>
      <c r="G22" s="179">
        <v>17215</v>
      </c>
      <c r="H22" s="179" t="s">
        <v>95</v>
      </c>
    </row>
    <row r="23" spans="1:8" ht="15">
      <c r="A23" s="179">
        <v>18903</v>
      </c>
      <c r="B23" s="179">
        <v>132</v>
      </c>
      <c r="C23" s="179">
        <v>1683</v>
      </c>
      <c r="D23" s="179">
        <v>81</v>
      </c>
      <c r="E23" s="179">
        <v>412</v>
      </c>
      <c r="F23" s="179">
        <v>535</v>
      </c>
      <c r="G23" s="179">
        <v>16060</v>
      </c>
      <c r="H23" s="179" t="s">
        <v>60</v>
      </c>
    </row>
    <row r="24" spans="1:8" ht="15">
      <c r="A24" s="179">
        <v>21269</v>
      </c>
      <c r="B24" s="179">
        <v>108</v>
      </c>
      <c r="C24" s="179">
        <v>1104</v>
      </c>
      <c r="D24" s="179">
        <v>68</v>
      </c>
      <c r="E24" s="179">
        <v>463</v>
      </c>
      <c r="F24" s="179">
        <v>516</v>
      </c>
      <c r="G24" s="179">
        <v>19010</v>
      </c>
      <c r="H24" s="179" t="s">
        <v>57</v>
      </c>
    </row>
    <row r="25" spans="1:8" ht="15">
      <c r="A25" s="179">
        <v>11517</v>
      </c>
      <c r="B25" s="179">
        <v>74</v>
      </c>
      <c r="C25" s="179">
        <v>427</v>
      </c>
      <c r="D25" s="179">
        <v>29</v>
      </c>
      <c r="E25" s="179">
        <v>244</v>
      </c>
      <c r="F25" s="179">
        <v>331</v>
      </c>
      <c r="G25" s="179">
        <v>10412</v>
      </c>
      <c r="H25" s="179" t="s">
        <v>98</v>
      </c>
    </row>
    <row r="26" spans="1:8" ht="12.75">
      <c r="A26">
        <v>137731</v>
      </c>
      <c r="B26">
        <v>554</v>
      </c>
      <c r="C26">
        <v>16423</v>
      </c>
      <c r="D26">
        <v>933</v>
      </c>
      <c r="E26">
        <v>1427</v>
      </c>
      <c r="F26">
        <v>3358</v>
      </c>
      <c r="G26">
        <v>115036</v>
      </c>
      <c r="H26" s="180" t="s">
        <v>19</v>
      </c>
    </row>
    <row r="27" ht="12.75">
      <c r="A27">
        <f>SUM(A2:A26)</f>
        <v>1023699</v>
      </c>
    </row>
    <row r="28" spans="1:10" ht="30">
      <c r="A28" s="178" t="s">
        <v>81</v>
      </c>
      <c r="B28" s="178" t="s">
        <v>82</v>
      </c>
      <c r="C28" s="178" t="s">
        <v>83</v>
      </c>
      <c r="D28" s="178" t="s">
        <v>84</v>
      </c>
      <c r="E28" s="178" t="s">
        <v>85</v>
      </c>
      <c r="F28" s="178" t="s">
        <v>86</v>
      </c>
      <c r="G28" s="178" t="s">
        <v>87</v>
      </c>
      <c r="H28" s="178" t="s">
        <v>88</v>
      </c>
      <c r="I28" s="180" t="s">
        <v>96</v>
      </c>
      <c r="J28" s="180" t="s">
        <v>5</v>
      </c>
    </row>
    <row r="29" spans="1:8" ht="15">
      <c r="A29" s="179">
        <v>26184</v>
      </c>
      <c r="B29" s="179">
        <v>106</v>
      </c>
      <c r="C29" s="179">
        <v>2722</v>
      </c>
      <c r="D29" s="179">
        <v>74</v>
      </c>
      <c r="E29" s="179">
        <v>20</v>
      </c>
      <c r="F29" s="179">
        <v>696</v>
      </c>
      <c r="G29" s="179">
        <v>22566</v>
      </c>
      <c r="H29" s="179" t="s">
        <v>23</v>
      </c>
    </row>
    <row r="30" spans="1:8" ht="15">
      <c r="A30" s="179">
        <v>13052</v>
      </c>
      <c r="B30" s="179">
        <v>67</v>
      </c>
      <c r="C30" s="179">
        <v>1924</v>
      </c>
      <c r="D30" s="179">
        <v>44</v>
      </c>
      <c r="E30" s="179">
        <v>21</v>
      </c>
      <c r="F30" s="179">
        <v>325</v>
      </c>
      <c r="G30" s="179">
        <v>10671</v>
      </c>
      <c r="H30" s="179" t="s">
        <v>29</v>
      </c>
    </row>
    <row r="31" spans="1:8" ht="15">
      <c r="A31" s="179">
        <v>13571</v>
      </c>
      <c r="B31" s="179">
        <v>186</v>
      </c>
      <c r="C31" s="179">
        <v>1787</v>
      </c>
      <c r="D31" s="179">
        <v>29</v>
      </c>
      <c r="E31" s="179">
        <v>52</v>
      </c>
      <c r="F31" s="179">
        <v>304</v>
      </c>
      <c r="G31" s="179">
        <v>11213</v>
      </c>
      <c r="H31" s="179" t="s">
        <v>30</v>
      </c>
    </row>
    <row r="32" spans="1:8" ht="15">
      <c r="A32" s="179">
        <v>3966</v>
      </c>
      <c r="B32" s="179">
        <v>9</v>
      </c>
      <c r="C32" s="179">
        <v>446</v>
      </c>
      <c r="D32" s="179">
        <v>12</v>
      </c>
      <c r="E32" s="179">
        <v>9</v>
      </c>
      <c r="F32" s="179">
        <v>175</v>
      </c>
      <c r="G32" s="179">
        <v>3315</v>
      </c>
      <c r="H32" s="179" t="s">
        <v>89</v>
      </c>
    </row>
    <row r="33" spans="1:8" ht="15">
      <c r="A33" s="179">
        <v>2907</v>
      </c>
      <c r="B33" s="179">
        <v>46</v>
      </c>
      <c r="C33" s="179">
        <v>513</v>
      </c>
      <c r="D33" s="179">
        <v>4</v>
      </c>
      <c r="E33" s="179">
        <v>6</v>
      </c>
      <c r="F33" s="179">
        <v>85</v>
      </c>
      <c r="G33" s="179">
        <v>2253</v>
      </c>
      <c r="H33" s="179" t="s">
        <v>90</v>
      </c>
    </row>
    <row r="34" spans="1:8" ht="15">
      <c r="A34" s="179">
        <v>3117</v>
      </c>
      <c r="B34" s="179">
        <v>17</v>
      </c>
      <c r="C34" s="179">
        <v>506</v>
      </c>
      <c r="D34" s="179">
        <v>5</v>
      </c>
      <c r="E34" s="179">
        <v>1</v>
      </c>
      <c r="F34" s="179">
        <v>93</v>
      </c>
      <c r="G34" s="179">
        <v>2495</v>
      </c>
      <c r="H34" s="179" t="s">
        <v>91</v>
      </c>
    </row>
    <row r="35" spans="1:8" ht="15">
      <c r="A35" s="179">
        <v>100738</v>
      </c>
      <c r="B35" s="179">
        <v>334</v>
      </c>
      <c r="C35" s="179">
        <v>13070</v>
      </c>
      <c r="D35" s="179">
        <v>383</v>
      </c>
      <c r="E35" s="179">
        <v>13</v>
      </c>
      <c r="F35" s="179">
        <v>2115</v>
      </c>
      <c r="G35" s="179">
        <v>84823</v>
      </c>
      <c r="H35" s="179" t="s">
        <v>20</v>
      </c>
    </row>
    <row r="36" spans="1:8" ht="15">
      <c r="A36" s="179">
        <v>36108</v>
      </c>
      <c r="B36" s="179">
        <v>149</v>
      </c>
      <c r="C36" s="179">
        <v>5647</v>
      </c>
      <c r="D36" s="179">
        <v>46</v>
      </c>
      <c r="E36" s="179">
        <v>12</v>
      </c>
      <c r="F36" s="179">
        <v>790</v>
      </c>
      <c r="G36" s="179">
        <v>29464</v>
      </c>
      <c r="H36" s="179" t="s">
        <v>51</v>
      </c>
    </row>
    <row r="37" spans="1:8" ht="15">
      <c r="A37" s="179">
        <v>17279</v>
      </c>
      <c r="B37" s="179">
        <v>40</v>
      </c>
      <c r="C37" s="179">
        <v>2555</v>
      </c>
      <c r="D37" s="179">
        <v>45</v>
      </c>
      <c r="E37" s="179"/>
      <c r="F37" s="179">
        <v>388</v>
      </c>
      <c r="G37" s="179">
        <v>14251</v>
      </c>
      <c r="H37" s="179" t="s">
        <v>50</v>
      </c>
    </row>
    <row r="38" spans="1:8" ht="15">
      <c r="A38" s="179">
        <v>31592</v>
      </c>
      <c r="B38" s="179">
        <v>293</v>
      </c>
      <c r="C38" s="179">
        <v>4925</v>
      </c>
      <c r="D38" s="179">
        <v>161</v>
      </c>
      <c r="E38" s="179">
        <v>235</v>
      </c>
      <c r="F38" s="179">
        <v>933</v>
      </c>
      <c r="G38" s="179">
        <v>25045</v>
      </c>
      <c r="H38" s="179" t="s">
        <v>25</v>
      </c>
    </row>
    <row r="39" spans="1:8" ht="15">
      <c r="A39" s="179">
        <v>7038</v>
      </c>
      <c r="B39" s="179">
        <v>43</v>
      </c>
      <c r="C39" s="179">
        <v>1026</v>
      </c>
      <c r="D39" s="179">
        <v>37</v>
      </c>
      <c r="E39" s="179">
        <v>9</v>
      </c>
      <c r="F39" s="179">
        <v>214</v>
      </c>
      <c r="G39" s="179">
        <v>5709</v>
      </c>
      <c r="H39" s="179" t="s">
        <v>58</v>
      </c>
    </row>
    <row r="40" spans="1:8" ht="15">
      <c r="A40" s="179">
        <v>55813</v>
      </c>
      <c r="B40" s="179">
        <v>267</v>
      </c>
      <c r="C40" s="179">
        <v>9829</v>
      </c>
      <c r="D40" s="179">
        <v>151</v>
      </c>
      <c r="E40" s="179">
        <v>31</v>
      </c>
      <c r="F40" s="179">
        <v>1014</v>
      </c>
      <c r="G40" s="179">
        <v>44521</v>
      </c>
      <c r="H40" s="179" t="s">
        <v>24</v>
      </c>
    </row>
    <row r="41" spans="1:8" ht="15">
      <c r="A41" s="179">
        <v>4442</v>
      </c>
      <c r="B41" s="179">
        <v>31</v>
      </c>
      <c r="C41" s="179">
        <v>593</v>
      </c>
      <c r="D41" s="179">
        <v>5</v>
      </c>
      <c r="E41" s="179">
        <v>3</v>
      </c>
      <c r="F41" s="179">
        <v>154</v>
      </c>
      <c r="G41" s="179">
        <v>3656</v>
      </c>
      <c r="H41" s="179" t="s">
        <v>53</v>
      </c>
    </row>
    <row r="42" spans="1:8" ht="15">
      <c r="A42" s="179">
        <v>7069</v>
      </c>
      <c r="B42" s="179">
        <v>43</v>
      </c>
      <c r="C42" s="179">
        <v>1275</v>
      </c>
      <c r="D42" s="179">
        <v>3</v>
      </c>
      <c r="E42" s="179">
        <v>3</v>
      </c>
      <c r="F42" s="179">
        <v>143</v>
      </c>
      <c r="G42" s="179">
        <v>5602</v>
      </c>
      <c r="H42" s="179" t="s">
        <v>92</v>
      </c>
    </row>
    <row r="43" spans="1:8" ht="15">
      <c r="A43" s="179">
        <v>40251</v>
      </c>
      <c r="B43" s="179">
        <v>204</v>
      </c>
      <c r="C43" s="179">
        <v>6582</v>
      </c>
      <c r="D43" s="179">
        <v>132</v>
      </c>
      <c r="E43" s="179">
        <v>9</v>
      </c>
      <c r="F43" s="179">
        <v>792</v>
      </c>
      <c r="G43" s="179">
        <v>32532</v>
      </c>
      <c r="H43" s="179" t="s">
        <v>93</v>
      </c>
    </row>
    <row r="44" spans="1:8" ht="15">
      <c r="A44" s="179">
        <v>7578</v>
      </c>
      <c r="B44" s="179">
        <v>44</v>
      </c>
      <c r="C44" s="179">
        <v>1224</v>
      </c>
      <c r="D44" s="179">
        <v>26</v>
      </c>
      <c r="E44" s="179">
        <v>17</v>
      </c>
      <c r="F44" s="179">
        <v>178</v>
      </c>
      <c r="G44" s="179">
        <v>6089</v>
      </c>
      <c r="H44" s="179" t="s">
        <v>52</v>
      </c>
    </row>
    <row r="45" spans="1:8" ht="15">
      <c r="A45" s="179">
        <v>14837</v>
      </c>
      <c r="B45" s="179">
        <v>226</v>
      </c>
      <c r="C45" s="179">
        <v>2519</v>
      </c>
      <c r="D45" s="179">
        <v>124</v>
      </c>
      <c r="E45" s="179">
        <v>22</v>
      </c>
      <c r="F45" s="179">
        <v>326</v>
      </c>
      <c r="G45" s="179">
        <v>11620</v>
      </c>
      <c r="H45" s="179" t="s">
        <v>94</v>
      </c>
    </row>
    <row r="46" spans="1:8" ht="15">
      <c r="A46" s="179">
        <v>35712</v>
      </c>
      <c r="B46" s="179">
        <v>55</v>
      </c>
      <c r="C46" s="179">
        <v>5479</v>
      </c>
      <c r="D46" s="179">
        <v>49</v>
      </c>
      <c r="E46" s="179">
        <v>8</v>
      </c>
      <c r="F46" s="179">
        <v>710</v>
      </c>
      <c r="G46" s="179">
        <v>29411</v>
      </c>
      <c r="H46" s="179" t="s">
        <v>26</v>
      </c>
    </row>
    <row r="47" spans="1:8" ht="15">
      <c r="A47" s="179">
        <v>21832</v>
      </c>
      <c r="B47" s="179">
        <v>142</v>
      </c>
      <c r="C47" s="179">
        <v>2731</v>
      </c>
      <c r="D47" s="179">
        <v>63</v>
      </c>
      <c r="E47" s="179">
        <v>13</v>
      </c>
      <c r="F47" s="179">
        <v>536</v>
      </c>
      <c r="G47" s="179">
        <v>18347</v>
      </c>
      <c r="H47" s="179" t="s">
        <v>27</v>
      </c>
    </row>
    <row r="48" spans="1:10" ht="15">
      <c r="A48" s="179">
        <v>17858</v>
      </c>
      <c r="B48" s="179">
        <v>188</v>
      </c>
      <c r="C48" s="179">
        <v>2065</v>
      </c>
      <c r="D48" s="179">
        <v>51</v>
      </c>
      <c r="E48" s="179">
        <v>6</v>
      </c>
      <c r="F48" s="179">
        <v>470</v>
      </c>
      <c r="G48" s="179">
        <v>15078</v>
      </c>
      <c r="H48" s="179" t="s">
        <v>28</v>
      </c>
      <c r="J48" s="180" t="s">
        <v>99</v>
      </c>
    </row>
    <row r="49" spans="1:8" ht="15">
      <c r="A49" s="179">
        <v>3550</v>
      </c>
      <c r="B49" s="179">
        <v>1</v>
      </c>
      <c r="C49" s="179">
        <v>354</v>
      </c>
      <c r="D49" s="179">
        <v>14</v>
      </c>
      <c r="E49" s="179">
        <v>6</v>
      </c>
      <c r="F49" s="179">
        <v>135</v>
      </c>
      <c r="G49" s="179">
        <v>3040</v>
      </c>
      <c r="H49" s="179" t="s">
        <v>95</v>
      </c>
    </row>
    <row r="50" spans="1:8" ht="15">
      <c r="A50" s="179">
        <v>4923</v>
      </c>
      <c r="B50" s="179">
        <v>27</v>
      </c>
      <c r="C50" s="179">
        <v>835</v>
      </c>
      <c r="D50" s="179">
        <v>13</v>
      </c>
      <c r="E50" s="179">
        <v>2</v>
      </c>
      <c r="F50" s="179">
        <v>163</v>
      </c>
      <c r="G50" s="179">
        <v>3883</v>
      </c>
      <c r="H50" s="179" t="s">
        <v>60</v>
      </c>
    </row>
    <row r="51" spans="1:8" ht="15">
      <c r="A51" s="179">
        <v>3506</v>
      </c>
      <c r="B51" s="179">
        <v>8</v>
      </c>
      <c r="C51" s="179">
        <v>502</v>
      </c>
      <c r="D51" s="179">
        <v>16</v>
      </c>
      <c r="E51" s="179">
        <v>26</v>
      </c>
      <c r="F51" s="179">
        <v>82</v>
      </c>
      <c r="G51" s="179">
        <v>2872</v>
      </c>
      <c r="H51" s="179" t="s">
        <v>57</v>
      </c>
    </row>
    <row r="52" spans="1:8" ht="15">
      <c r="A52" s="179">
        <v>1704</v>
      </c>
      <c r="B52" s="179">
        <v>8</v>
      </c>
      <c r="C52" s="179">
        <v>170</v>
      </c>
      <c r="D52" s="179">
        <v>7</v>
      </c>
      <c r="E52" s="179">
        <v>2</v>
      </c>
      <c r="F52" s="179">
        <v>46</v>
      </c>
      <c r="G52" s="179">
        <v>1471</v>
      </c>
      <c r="H52" s="179" t="s">
        <v>98</v>
      </c>
    </row>
    <row r="53" spans="1:8" ht="15">
      <c r="A53" s="181">
        <v>96842</v>
      </c>
      <c r="B53" s="181">
        <v>284</v>
      </c>
      <c r="C53" s="181">
        <v>14667</v>
      </c>
      <c r="D53" s="181">
        <v>550</v>
      </c>
      <c r="E53" s="181">
        <v>30</v>
      </c>
      <c r="F53" s="181">
        <v>2049</v>
      </c>
      <c r="G53" s="181">
        <v>79262</v>
      </c>
      <c r="H53" s="181" t="s">
        <v>19</v>
      </c>
    </row>
    <row r="54" ht="12.75">
      <c r="A54">
        <f>SUM(A29:A53)</f>
        <v>571469</v>
      </c>
    </row>
    <row r="56" spans="1:10" ht="30">
      <c r="A56" s="178" t="s">
        <v>81</v>
      </c>
      <c r="B56" s="178" t="s">
        <v>82</v>
      </c>
      <c r="C56" s="178" t="s">
        <v>83</v>
      </c>
      <c r="D56" s="178" t="s">
        <v>84</v>
      </c>
      <c r="E56" s="178" t="s">
        <v>85</v>
      </c>
      <c r="F56" s="178" t="s">
        <v>86</v>
      </c>
      <c r="G56" s="178" t="s">
        <v>87</v>
      </c>
      <c r="H56" s="178" t="s">
        <v>88</v>
      </c>
      <c r="I56" s="180" t="s">
        <v>96</v>
      </c>
      <c r="J56" s="180" t="s">
        <v>6</v>
      </c>
    </row>
    <row r="57" spans="1:8" ht="15">
      <c r="A57" s="179">
        <v>18510</v>
      </c>
      <c r="B57" s="179">
        <v>208</v>
      </c>
      <c r="C57" s="179">
        <v>1247</v>
      </c>
      <c r="D57" s="179">
        <v>58</v>
      </c>
      <c r="E57" s="179">
        <v>297</v>
      </c>
      <c r="F57" s="179">
        <v>596</v>
      </c>
      <c r="G57" s="179">
        <v>16104</v>
      </c>
      <c r="H57" s="179" t="s">
        <v>23</v>
      </c>
    </row>
    <row r="58" spans="1:8" ht="15">
      <c r="A58" s="179">
        <v>17202</v>
      </c>
      <c r="B58" s="179">
        <v>142</v>
      </c>
      <c r="C58" s="179">
        <v>997</v>
      </c>
      <c r="D58" s="179">
        <v>40</v>
      </c>
      <c r="E58" s="179">
        <v>140</v>
      </c>
      <c r="F58" s="179">
        <v>619</v>
      </c>
      <c r="G58" s="179">
        <v>15264</v>
      </c>
      <c r="H58" s="179" t="s">
        <v>29</v>
      </c>
    </row>
    <row r="59" spans="1:8" ht="15">
      <c r="A59" s="179">
        <v>13032</v>
      </c>
      <c r="B59" s="179">
        <v>0</v>
      </c>
      <c r="C59" s="179">
        <v>259</v>
      </c>
      <c r="D59" s="179">
        <v>18</v>
      </c>
      <c r="E59" s="179">
        <v>41</v>
      </c>
      <c r="F59" s="179">
        <v>355</v>
      </c>
      <c r="G59" s="179">
        <v>12359</v>
      </c>
      <c r="H59" s="179" t="s">
        <v>30</v>
      </c>
    </row>
    <row r="60" spans="1:8" ht="15">
      <c r="A60" s="179">
        <v>8495</v>
      </c>
      <c r="B60" s="179">
        <v>98</v>
      </c>
      <c r="C60" s="179">
        <v>267</v>
      </c>
      <c r="D60" s="179">
        <v>23</v>
      </c>
      <c r="E60" s="179">
        <v>48</v>
      </c>
      <c r="F60" s="179">
        <v>286</v>
      </c>
      <c r="G60" s="179">
        <v>7773</v>
      </c>
      <c r="H60" s="179" t="s">
        <v>89</v>
      </c>
    </row>
    <row r="61" spans="1:8" ht="15">
      <c r="A61" s="179">
        <v>9477</v>
      </c>
      <c r="B61" s="179">
        <v>30</v>
      </c>
      <c r="C61" s="179">
        <v>329</v>
      </c>
      <c r="D61" s="179">
        <v>6</v>
      </c>
      <c r="E61" s="179">
        <v>65</v>
      </c>
      <c r="F61" s="179">
        <v>266</v>
      </c>
      <c r="G61" s="179">
        <v>8781</v>
      </c>
      <c r="H61" s="179" t="s">
        <v>90</v>
      </c>
    </row>
    <row r="62" spans="1:8" ht="15">
      <c r="A62" s="179">
        <v>11117</v>
      </c>
      <c r="B62" s="179">
        <v>88</v>
      </c>
      <c r="C62" s="179">
        <v>454</v>
      </c>
      <c r="D62" s="179">
        <v>26</v>
      </c>
      <c r="E62" s="179">
        <v>15</v>
      </c>
      <c r="F62" s="179">
        <v>293</v>
      </c>
      <c r="G62" s="179">
        <v>10241</v>
      </c>
      <c r="H62" s="179" t="s">
        <v>91</v>
      </c>
    </row>
    <row r="63" spans="1:8" ht="15">
      <c r="A63" s="179">
        <v>44867</v>
      </c>
      <c r="B63" s="179">
        <v>435</v>
      </c>
      <c r="C63" s="179">
        <v>2574</v>
      </c>
      <c r="D63" s="179">
        <v>184</v>
      </c>
      <c r="E63" s="179">
        <v>322</v>
      </c>
      <c r="F63" s="179">
        <v>1137</v>
      </c>
      <c r="G63" s="179">
        <v>40215</v>
      </c>
      <c r="H63" s="179" t="s">
        <v>20</v>
      </c>
    </row>
    <row r="64" spans="1:8" ht="15">
      <c r="A64" s="179">
        <v>30077</v>
      </c>
      <c r="B64" s="179">
        <v>284</v>
      </c>
      <c r="C64" s="179">
        <v>792</v>
      </c>
      <c r="D64" s="179">
        <v>35</v>
      </c>
      <c r="E64" s="179">
        <v>155</v>
      </c>
      <c r="F64" s="179">
        <v>1064</v>
      </c>
      <c r="G64" s="179">
        <v>27747</v>
      </c>
      <c r="H64" s="179" t="s">
        <v>51</v>
      </c>
    </row>
    <row r="65" spans="1:8" ht="15">
      <c r="A65" s="179">
        <v>10501</v>
      </c>
      <c r="B65" s="179">
        <v>198</v>
      </c>
      <c r="C65" s="179">
        <v>248</v>
      </c>
      <c r="D65" s="179">
        <v>21</v>
      </c>
      <c r="E65" s="179">
        <v>37</v>
      </c>
      <c r="F65" s="179">
        <v>501</v>
      </c>
      <c r="G65" s="179">
        <v>9496</v>
      </c>
      <c r="H65" s="179" t="s">
        <v>50</v>
      </c>
    </row>
    <row r="66" spans="1:8" ht="15">
      <c r="A66" s="179">
        <v>8098</v>
      </c>
      <c r="B66" s="179">
        <v>28</v>
      </c>
      <c r="C66" s="179">
        <v>293</v>
      </c>
      <c r="D66" s="179">
        <v>9</v>
      </c>
      <c r="E66" s="179">
        <v>52</v>
      </c>
      <c r="F66" s="179">
        <v>322</v>
      </c>
      <c r="G66" s="179">
        <v>7394</v>
      </c>
      <c r="H66" s="179" t="s">
        <v>25</v>
      </c>
    </row>
    <row r="67" spans="1:8" ht="15">
      <c r="A67" s="179">
        <v>5969</v>
      </c>
      <c r="B67" s="179">
        <v>42</v>
      </c>
      <c r="C67" s="179">
        <v>163</v>
      </c>
      <c r="D67" s="179">
        <v>7</v>
      </c>
      <c r="E67" s="179">
        <v>45</v>
      </c>
      <c r="F67" s="179">
        <v>223</v>
      </c>
      <c r="G67" s="179">
        <v>5489</v>
      </c>
      <c r="H67" s="179" t="s">
        <v>58</v>
      </c>
    </row>
    <row r="68" spans="1:8" ht="15">
      <c r="A68" s="179">
        <v>29682</v>
      </c>
      <c r="B68" s="179">
        <v>213</v>
      </c>
      <c r="C68" s="179">
        <v>1147</v>
      </c>
      <c r="D68" s="179">
        <v>82</v>
      </c>
      <c r="E68" s="179">
        <v>189</v>
      </c>
      <c r="F68" s="179">
        <v>899</v>
      </c>
      <c r="G68" s="179">
        <v>27152</v>
      </c>
      <c r="H68" s="179" t="s">
        <v>24</v>
      </c>
    </row>
    <row r="69" spans="1:8" ht="15">
      <c r="A69" s="179">
        <v>14114</v>
      </c>
      <c r="B69" s="179">
        <v>95</v>
      </c>
      <c r="C69" s="179">
        <v>474</v>
      </c>
      <c r="D69" s="179">
        <v>20</v>
      </c>
      <c r="E69" s="179">
        <v>27</v>
      </c>
      <c r="F69" s="179">
        <v>367</v>
      </c>
      <c r="G69" s="179">
        <v>13131</v>
      </c>
      <c r="H69" s="179" t="s">
        <v>53</v>
      </c>
    </row>
    <row r="70" spans="1:8" ht="15">
      <c r="A70" s="179">
        <v>12840</v>
      </c>
      <c r="B70" s="179">
        <v>81</v>
      </c>
      <c r="C70" s="179">
        <v>771</v>
      </c>
      <c r="D70" s="179">
        <v>28</v>
      </c>
      <c r="E70" s="179">
        <v>59</v>
      </c>
      <c r="F70" s="179">
        <v>292</v>
      </c>
      <c r="G70" s="179">
        <v>11609</v>
      </c>
      <c r="H70" s="179" t="s">
        <v>92</v>
      </c>
    </row>
    <row r="71" spans="1:8" ht="15">
      <c r="A71" s="179">
        <v>23184</v>
      </c>
      <c r="B71" s="179">
        <v>108</v>
      </c>
      <c r="C71" s="179">
        <v>927</v>
      </c>
      <c r="D71" s="179">
        <v>98</v>
      </c>
      <c r="E71" s="179">
        <v>122</v>
      </c>
      <c r="F71" s="179">
        <v>573</v>
      </c>
      <c r="G71" s="179">
        <v>21356</v>
      </c>
      <c r="H71" s="179" t="s">
        <v>93</v>
      </c>
    </row>
    <row r="72" spans="1:8" ht="15">
      <c r="A72" s="179">
        <v>11649</v>
      </c>
      <c r="B72" s="179">
        <v>57</v>
      </c>
      <c r="C72" s="179">
        <v>490</v>
      </c>
      <c r="D72" s="179">
        <v>36</v>
      </c>
      <c r="E72" s="179">
        <v>42</v>
      </c>
      <c r="F72" s="179">
        <v>294</v>
      </c>
      <c r="G72" s="179">
        <v>10730</v>
      </c>
      <c r="H72" s="179" t="s">
        <v>52</v>
      </c>
    </row>
    <row r="73" spans="1:8" ht="15">
      <c r="A73" s="179">
        <v>14953</v>
      </c>
      <c r="B73" s="179">
        <v>0</v>
      </c>
      <c r="C73" s="179">
        <v>436</v>
      </c>
      <c r="D73" s="179">
        <v>44</v>
      </c>
      <c r="E73" s="179">
        <v>81</v>
      </c>
      <c r="F73" s="179">
        <v>512</v>
      </c>
      <c r="G73" s="179">
        <v>13880</v>
      </c>
      <c r="H73" s="179" t="s">
        <v>94</v>
      </c>
    </row>
    <row r="74" spans="1:8" ht="15">
      <c r="A74" s="179">
        <v>33455</v>
      </c>
      <c r="B74" s="179">
        <v>374</v>
      </c>
      <c r="C74" s="179">
        <v>1266</v>
      </c>
      <c r="D74" s="179">
        <v>46</v>
      </c>
      <c r="E74" s="179">
        <v>67</v>
      </c>
      <c r="F74" s="179">
        <v>987</v>
      </c>
      <c r="G74" s="179">
        <v>30715</v>
      </c>
      <c r="H74" s="179" t="s">
        <v>26</v>
      </c>
    </row>
    <row r="75" spans="1:8" ht="15">
      <c r="A75" s="179">
        <v>9860</v>
      </c>
      <c r="B75" s="179">
        <v>21</v>
      </c>
      <c r="C75" s="179">
        <v>281</v>
      </c>
      <c r="D75" s="179">
        <v>14</v>
      </c>
      <c r="E75" s="179">
        <v>16</v>
      </c>
      <c r="F75" s="179">
        <v>252</v>
      </c>
      <c r="G75" s="179">
        <v>9276</v>
      </c>
      <c r="H75" s="179" t="s">
        <v>27</v>
      </c>
    </row>
    <row r="76" spans="1:9" ht="15">
      <c r="A76" s="179">
        <v>15244</v>
      </c>
      <c r="B76" s="179">
        <v>8</v>
      </c>
      <c r="C76" s="179">
        <v>446</v>
      </c>
      <c r="D76" s="179">
        <v>19</v>
      </c>
      <c r="E76" s="179">
        <v>26</v>
      </c>
      <c r="F76" s="179">
        <v>461</v>
      </c>
      <c r="G76" s="179">
        <v>14284</v>
      </c>
      <c r="H76" s="179" t="s">
        <v>28</v>
      </c>
      <c r="I76">
        <f>SUM(B76:G76)</f>
        <v>15244</v>
      </c>
    </row>
    <row r="77" spans="1:9" ht="15">
      <c r="A77" s="179">
        <v>15244</v>
      </c>
      <c r="B77" s="179">
        <v>156</v>
      </c>
      <c r="C77" s="179">
        <v>322</v>
      </c>
      <c r="D77" s="179">
        <v>26</v>
      </c>
      <c r="E77" s="179">
        <v>45</v>
      </c>
      <c r="F77" s="179">
        <v>520</v>
      </c>
      <c r="G77" s="179">
        <v>14175</v>
      </c>
      <c r="H77" s="179" t="s">
        <v>95</v>
      </c>
      <c r="I77">
        <f>SUM(B77:G77)</f>
        <v>15244</v>
      </c>
    </row>
    <row r="78" spans="1:8" ht="15">
      <c r="A78" s="179">
        <v>13528</v>
      </c>
      <c r="B78" s="179">
        <v>105</v>
      </c>
      <c r="C78" s="179">
        <v>830</v>
      </c>
      <c r="D78" s="179">
        <v>32</v>
      </c>
      <c r="E78" s="179">
        <v>25</v>
      </c>
      <c r="F78" s="179">
        <v>361</v>
      </c>
      <c r="G78" s="179">
        <v>12175</v>
      </c>
      <c r="H78" s="179" t="s">
        <v>60</v>
      </c>
    </row>
    <row r="79" spans="1:8" ht="15">
      <c r="A79" s="179">
        <v>17386</v>
      </c>
      <c r="B79" s="179">
        <v>100</v>
      </c>
      <c r="C79" s="179">
        <v>599</v>
      </c>
      <c r="D79" s="179">
        <v>22</v>
      </c>
      <c r="E79" s="179">
        <v>97</v>
      </c>
      <c r="F79" s="179">
        <v>430</v>
      </c>
      <c r="G79" s="179">
        <v>16138</v>
      </c>
      <c r="H79" s="179" t="s">
        <v>97</v>
      </c>
    </row>
    <row r="80" spans="1:8" ht="15">
      <c r="A80" s="179">
        <v>9585</v>
      </c>
      <c r="B80" s="179">
        <v>66</v>
      </c>
      <c r="C80" s="179">
        <v>253</v>
      </c>
      <c r="D80" s="179">
        <v>13</v>
      </c>
      <c r="E80" s="179">
        <v>29</v>
      </c>
      <c r="F80" s="179">
        <v>283</v>
      </c>
      <c r="G80" s="179">
        <v>8941</v>
      </c>
      <c r="H80" s="179" t="s">
        <v>98</v>
      </c>
    </row>
    <row r="81" spans="1:8" ht="15">
      <c r="A81" s="181">
        <v>39533</v>
      </c>
      <c r="B81" s="181">
        <v>270</v>
      </c>
      <c r="C81" s="181">
        <v>1675</v>
      </c>
      <c r="D81" s="181">
        <v>203</v>
      </c>
      <c r="E81" s="181">
        <v>421</v>
      </c>
      <c r="F81" s="181">
        <v>1190</v>
      </c>
      <c r="G81" s="181">
        <v>35774</v>
      </c>
      <c r="H81" s="181" t="s">
        <v>19</v>
      </c>
    </row>
    <row r="82" ht="12.75">
      <c r="A82">
        <f>SUM(A57:A81)</f>
        <v>437602</v>
      </c>
    </row>
    <row r="84" spans="1:10" ht="30">
      <c r="A84" s="178" t="s">
        <v>81</v>
      </c>
      <c r="B84" s="178" t="s">
        <v>82</v>
      </c>
      <c r="C84" s="178" t="s">
        <v>83</v>
      </c>
      <c r="D84" s="178" t="s">
        <v>84</v>
      </c>
      <c r="E84" s="178" t="s">
        <v>85</v>
      </c>
      <c r="F84" s="178" t="s">
        <v>86</v>
      </c>
      <c r="G84" s="178" t="s">
        <v>87</v>
      </c>
      <c r="H84" s="178" t="s">
        <v>88</v>
      </c>
      <c r="I84" s="180" t="s">
        <v>96</v>
      </c>
      <c r="J84" s="180" t="s">
        <v>4</v>
      </c>
    </row>
    <row r="85" spans="1:8" ht="15">
      <c r="A85" s="179">
        <v>1128</v>
      </c>
      <c r="B85" s="179">
        <v>9</v>
      </c>
      <c r="C85" s="179">
        <v>81</v>
      </c>
      <c r="D85" s="179">
        <v>260</v>
      </c>
      <c r="E85" s="179">
        <v>705</v>
      </c>
      <c r="F85" s="179">
        <v>73</v>
      </c>
      <c r="G85" s="179"/>
      <c r="H85" s="179" t="s">
        <v>23</v>
      </c>
    </row>
    <row r="86" spans="1:8" ht="15">
      <c r="A86" s="179">
        <v>504</v>
      </c>
      <c r="B86" s="179"/>
      <c r="C86" s="179">
        <v>13</v>
      </c>
      <c r="D86" s="179">
        <v>193</v>
      </c>
      <c r="E86" s="179">
        <v>266</v>
      </c>
      <c r="F86" s="179">
        <v>32</v>
      </c>
      <c r="G86" s="179"/>
      <c r="H86" s="179" t="s">
        <v>29</v>
      </c>
    </row>
    <row r="87" spans="1:8" ht="15">
      <c r="A87" s="179">
        <v>389</v>
      </c>
      <c r="B87" s="179">
        <v>0</v>
      </c>
      <c r="C87" s="179">
        <v>26</v>
      </c>
      <c r="D87" s="179">
        <v>41</v>
      </c>
      <c r="E87" s="179">
        <v>278</v>
      </c>
      <c r="F87" s="179">
        <v>44</v>
      </c>
      <c r="G87" s="179"/>
      <c r="H87" s="179" t="s">
        <v>30</v>
      </c>
    </row>
    <row r="88" spans="1:8" ht="15">
      <c r="A88" s="179">
        <v>77</v>
      </c>
      <c r="B88" s="179">
        <v>1</v>
      </c>
      <c r="C88" s="179">
        <v>2</v>
      </c>
      <c r="D88" s="179">
        <v>23</v>
      </c>
      <c r="E88" s="179">
        <v>34</v>
      </c>
      <c r="F88" s="179">
        <v>16</v>
      </c>
      <c r="G88" s="179">
        <v>1</v>
      </c>
      <c r="H88" s="179" t="s">
        <v>89</v>
      </c>
    </row>
    <row r="89" spans="1:8" ht="15">
      <c r="A89" s="179">
        <v>72</v>
      </c>
      <c r="B89" s="179"/>
      <c r="C89" s="179">
        <v>1</v>
      </c>
      <c r="D89" s="179">
        <v>12</v>
      </c>
      <c r="E89" s="179">
        <v>50</v>
      </c>
      <c r="F89" s="179">
        <v>8</v>
      </c>
      <c r="G89" s="179">
        <v>1</v>
      </c>
      <c r="H89" s="179" t="s">
        <v>90</v>
      </c>
    </row>
    <row r="90" spans="1:8" ht="15">
      <c r="A90" s="179">
        <v>310</v>
      </c>
      <c r="B90" s="179"/>
      <c r="C90" s="179">
        <v>6</v>
      </c>
      <c r="D90" s="179">
        <v>13</v>
      </c>
      <c r="E90" s="179">
        <v>285</v>
      </c>
      <c r="F90" s="179">
        <v>6</v>
      </c>
      <c r="G90" s="179">
        <v>0</v>
      </c>
      <c r="H90" s="179" t="s">
        <v>91</v>
      </c>
    </row>
    <row r="91" spans="1:8" ht="15">
      <c r="A91" s="179">
        <v>2085</v>
      </c>
      <c r="B91" s="179">
        <v>3</v>
      </c>
      <c r="C91" s="179">
        <v>98</v>
      </c>
      <c r="D91" s="179">
        <v>453</v>
      </c>
      <c r="E91" s="179">
        <v>1357</v>
      </c>
      <c r="F91" s="179">
        <v>171</v>
      </c>
      <c r="G91" s="179">
        <v>3</v>
      </c>
      <c r="H91" s="179" t="s">
        <v>20</v>
      </c>
    </row>
    <row r="92" spans="1:8" ht="15">
      <c r="A92" s="179">
        <v>946</v>
      </c>
      <c r="B92" s="179">
        <v>18</v>
      </c>
      <c r="C92" s="179">
        <v>80</v>
      </c>
      <c r="D92" s="179">
        <v>157</v>
      </c>
      <c r="E92" s="179">
        <v>580</v>
      </c>
      <c r="F92" s="179">
        <v>107</v>
      </c>
      <c r="G92" s="179">
        <v>4</v>
      </c>
      <c r="H92" s="179" t="s">
        <v>51</v>
      </c>
    </row>
    <row r="93" spans="1:8" ht="15">
      <c r="A93" s="179">
        <v>265</v>
      </c>
      <c r="B93" s="179"/>
      <c r="C93" s="179">
        <v>22</v>
      </c>
      <c r="D93" s="179">
        <v>43</v>
      </c>
      <c r="E93" s="179">
        <v>134</v>
      </c>
      <c r="F93" s="179">
        <v>66</v>
      </c>
      <c r="G93" s="179">
        <v>0</v>
      </c>
      <c r="H93" s="179" t="s">
        <v>50</v>
      </c>
    </row>
    <row r="94" spans="1:8" ht="15">
      <c r="A94" s="179">
        <v>638</v>
      </c>
      <c r="B94" s="179"/>
      <c r="C94" s="179">
        <v>33</v>
      </c>
      <c r="D94" s="179">
        <v>157</v>
      </c>
      <c r="E94" s="179">
        <v>383</v>
      </c>
      <c r="F94" s="179">
        <v>65</v>
      </c>
      <c r="G94" s="179"/>
      <c r="H94" s="179" t="s">
        <v>25</v>
      </c>
    </row>
    <row r="95" spans="1:8" ht="15">
      <c r="A95" s="179">
        <v>294</v>
      </c>
      <c r="B95" s="179">
        <v>0</v>
      </c>
      <c r="C95" s="179">
        <v>22</v>
      </c>
      <c r="D95" s="179">
        <v>26</v>
      </c>
      <c r="E95" s="179">
        <v>225</v>
      </c>
      <c r="F95" s="179">
        <v>20</v>
      </c>
      <c r="G95" s="179">
        <v>1</v>
      </c>
      <c r="H95" s="179" t="s">
        <v>58</v>
      </c>
    </row>
    <row r="96" spans="1:8" ht="15">
      <c r="A96" s="179">
        <v>866</v>
      </c>
      <c r="B96" s="179">
        <v>6</v>
      </c>
      <c r="C96" s="179">
        <v>41</v>
      </c>
      <c r="D96" s="179">
        <v>141</v>
      </c>
      <c r="E96" s="179">
        <v>598</v>
      </c>
      <c r="F96" s="179">
        <v>80</v>
      </c>
      <c r="G96" s="179">
        <v>0</v>
      </c>
      <c r="H96" s="179" t="s">
        <v>24</v>
      </c>
    </row>
    <row r="97" spans="1:8" ht="15">
      <c r="A97" s="179">
        <v>488</v>
      </c>
      <c r="B97" s="179"/>
      <c r="C97" s="179">
        <v>16</v>
      </c>
      <c r="D97" s="179">
        <v>26</v>
      </c>
      <c r="E97" s="179">
        <v>436</v>
      </c>
      <c r="F97" s="179">
        <v>10</v>
      </c>
      <c r="G97" s="179"/>
      <c r="H97" s="179" t="s">
        <v>53</v>
      </c>
    </row>
    <row r="98" spans="1:8" ht="15">
      <c r="A98" s="179">
        <v>518</v>
      </c>
      <c r="B98" s="179">
        <v>0</v>
      </c>
      <c r="C98" s="179">
        <v>10</v>
      </c>
      <c r="D98" s="179">
        <v>31</v>
      </c>
      <c r="E98" s="179">
        <v>457</v>
      </c>
      <c r="F98" s="179">
        <v>20</v>
      </c>
      <c r="G98" s="179">
        <v>0</v>
      </c>
      <c r="H98" s="179" t="s">
        <v>92</v>
      </c>
    </row>
    <row r="99" spans="1:8" ht="15">
      <c r="A99" s="179">
        <v>464</v>
      </c>
      <c r="B99" s="179">
        <v>0</v>
      </c>
      <c r="C99" s="179">
        <v>35</v>
      </c>
      <c r="D99" s="179">
        <v>88</v>
      </c>
      <c r="E99" s="179">
        <v>268</v>
      </c>
      <c r="F99" s="179">
        <v>73</v>
      </c>
      <c r="G99" s="179"/>
      <c r="H99" s="179" t="s">
        <v>93</v>
      </c>
    </row>
    <row r="100" spans="1:8" ht="15">
      <c r="A100" s="179">
        <v>313</v>
      </c>
      <c r="B100" s="179"/>
      <c r="C100" s="179">
        <v>6</v>
      </c>
      <c r="D100" s="179">
        <v>22</v>
      </c>
      <c r="E100" s="179">
        <v>275</v>
      </c>
      <c r="F100" s="179">
        <v>10</v>
      </c>
      <c r="G100" s="179"/>
      <c r="H100" s="179" t="s">
        <v>52</v>
      </c>
    </row>
    <row r="101" spans="1:8" ht="15">
      <c r="A101" s="179">
        <v>463</v>
      </c>
      <c r="B101" s="179">
        <v>1</v>
      </c>
      <c r="C101" s="179">
        <v>4</v>
      </c>
      <c r="D101" s="179">
        <v>49</v>
      </c>
      <c r="E101" s="179">
        <v>391</v>
      </c>
      <c r="F101" s="179">
        <v>18</v>
      </c>
      <c r="G101" s="179"/>
      <c r="H101" s="179" t="s">
        <v>94</v>
      </c>
    </row>
    <row r="102" spans="1:8" ht="15">
      <c r="A102" s="179">
        <v>1072</v>
      </c>
      <c r="B102" s="179">
        <v>0</v>
      </c>
      <c r="C102" s="179">
        <v>32</v>
      </c>
      <c r="D102" s="179">
        <v>89</v>
      </c>
      <c r="E102" s="179">
        <v>885</v>
      </c>
      <c r="F102" s="179">
        <v>66</v>
      </c>
      <c r="G102" s="179"/>
      <c r="H102" s="179" t="s">
        <v>26</v>
      </c>
    </row>
    <row r="103" spans="1:8" ht="15">
      <c r="A103" s="179">
        <v>521</v>
      </c>
      <c r="B103" s="179">
        <v>0</v>
      </c>
      <c r="C103" s="179">
        <v>22</v>
      </c>
      <c r="D103" s="179">
        <v>37</v>
      </c>
      <c r="E103" s="179">
        <v>414</v>
      </c>
      <c r="F103" s="179">
        <v>44</v>
      </c>
      <c r="G103" s="179">
        <v>4</v>
      </c>
      <c r="H103" s="179" t="s">
        <v>27</v>
      </c>
    </row>
    <row r="104" spans="1:8" ht="15">
      <c r="A104" s="179">
        <v>496</v>
      </c>
      <c r="B104" s="179"/>
      <c r="C104" s="179">
        <v>38</v>
      </c>
      <c r="D104" s="179">
        <v>81</v>
      </c>
      <c r="E104" s="179">
        <v>342</v>
      </c>
      <c r="F104" s="179">
        <v>34</v>
      </c>
      <c r="G104" s="179">
        <v>1</v>
      </c>
      <c r="H104" s="179" t="s">
        <v>28</v>
      </c>
    </row>
    <row r="105" spans="1:8" ht="15">
      <c r="A105" s="179">
        <v>306</v>
      </c>
      <c r="B105" s="179"/>
      <c r="C105" s="179">
        <v>5</v>
      </c>
      <c r="D105" s="179">
        <v>29</v>
      </c>
      <c r="E105" s="179">
        <v>264</v>
      </c>
      <c r="F105" s="179">
        <v>8</v>
      </c>
      <c r="G105" s="179"/>
      <c r="H105" s="179" t="s">
        <v>95</v>
      </c>
    </row>
    <row r="106" spans="1:8" ht="15">
      <c r="A106" s="179">
        <v>452</v>
      </c>
      <c r="B106" s="179"/>
      <c r="C106" s="179">
        <v>18</v>
      </c>
      <c r="D106" s="179">
        <v>36</v>
      </c>
      <c r="E106" s="179">
        <v>385</v>
      </c>
      <c r="F106" s="179">
        <v>11</v>
      </c>
      <c r="G106" s="179">
        <v>2</v>
      </c>
      <c r="H106" s="179" t="s">
        <v>60</v>
      </c>
    </row>
    <row r="107" spans="1:8" ht="15">
      <c r="A107" s="179">
        <v>377</v>
      </c>
      <c r="B107" s="179"/>
      <c r="C107" s="179">
        <v>3</v>
      </c>
      <c r="D107" s="179">
        <v>30</v>
      </c>
      <c r="E107" s="179">
        <v>340</v>
      </c>
      <c r="F107" s="179">
        <v>4</v>
      </c>
      <c r="G107" s="179"/>
      <c r="H107" s="179" t="s">
        <v>57</v>
      </c>
    </row>
    <row r="108" spans="1:8" ht="15">
      <c r="A108" s="179">
        <v>228</v>
      </c>
      <c r="B108" s="179"/>
      <c r="C108" s="179">
        <v>4</v>
      </c>
      <c r="D108" s="179">
        <v>9</v>
      </c>
      <c r="E108" s="179">
        <v>213</v>
      </c>
      <c r="F108" s="179">
        <v>2</v>
      </c>
      <c r="G108" s="179"/>
      <c r="H108" s="179" t="s">
        <v>98</v>
      </c>
    </row>
    <row r="109" spans="1:8" ht="12.75">
      <c r="A109">
        <v>1356</v>
      </c>
      <c r="B109">
        <v>0</v>
      </c>
      <c r="C109">
        <v>81</v>
      </c>
      <c r="D109">
        <v>180</v>
      </c>
      <c r="E109">
        <v>976</v>
      </c>
      <c r="F109">
        <v>119</v>
      </c>
      <c r="G109">
        <v>0</v>
      </c>
      <c r="H109" s="180" t="s">
        <v>19</v>
      </c>
    </row>
    <row r="110" ht="12.75">
      <c r="A110">
        <f>SUM(A85:A109)</f>
        <v>14628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mehdizadeh</cp:lastModifiedBy>
  <cp:lastPrinted>2013-05-12T07:44:51Z</cp:lastPrinted>
  <dcterms:created xsi:type="dcterms:W3CDTF">2004-04-17T09:03:01Z</dcterms:created>
  <dcterms:modified xsi:type="dcterms:W3CDTF">2013-05-12T08:03:10Z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