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60" yWindow="65521" windowWidth="8145" windowHeight="8250" activeTab="0"/>
  </bookViews>
  <sheets>
    <sheet name="موجودی کل در3-91 " sheetId="1" r:id="rId1"/>
    <sheet name="عملکرد سه ماه اول سال 91 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<sst xmlns="http://schemas.openxmlformats.org/spreadsheetml/2006/main" count="300" uniqueCount="103">
  <si>
    <t>مشترکين</t>
  </si>
  <si>
    <t>پرسنل</t>
  </si>
  <si>
    <t>تعرفه</t>
  </si>
  <si>
    <t>عادی</t>
  </si>
  <si>
    <t>سنگين</t>
  </si>
  <si>
    <t>شهری</t>
  </si>
  <si>
    <t>روستايی</t>
  </si>
  <si>
    <t>خانگی</t>
  </si>
  <si>
    <t>عمومی</t>
  </si>
  <si>
    <t>کشاورزی</t>
  </si>
  <si>
    <t>صنعتی</t>
  </si>
  <si>
    <t>تجاری</t>
  </si>
  <si>
    <t>جمع</t>
  </si>
  <si>
    <t>زير ديپلم</t>
  </si>
  <si>
    <t>ديپلم</t>
  </si>
  <si>
    <t>فوق ديپلم</t>
  </si>
  <si>
    <t>ليسانس و بالاتر</t>
  </si>
  <si>
    <t>تعداد مراکز تابعه</t>
  </si>
  <si>
    <t>مساحت - کيلومتر مربع</t>
  </si>
  <si>
    <t>سبزوار</t>
  </si>
  <si>
    <t>نيشابور</t>
  </si>
  <si>
    <t>کاشمر</t>
  </si>
  <si>
    <t>بردسکن</t>
  </si>
  <si>
    <t>چناران</t>
  </si>
  <si>
    <t>تربت حيدريه</t>
  </si>
  <si>
    <t>گناباد</t>
  </si>
  <si>
    <t>تربت جام</t>
  </si>
  <si>
    <t>تايباد</t>
  </si>
  <si>
    <t>خواف</t>
  </si>
  <si>
    <t>فريمان</t>
  </si>
  <si>
    <t>سرخس</t>
  </si>
  <si>
    <t>ستاد</t>
  </si>
  <si>
    <t>طول خط فشار متوسط</t>
  </si>
  <si>
    <t>KM</t>
  </si>
  <si>
    <t>هوايی</t>
  </si>
  <si>
    <t>زمينی</t>
  </si>
  <si>
    <t>طول خط فشار ضعيف</t>
  </si>
  <si>
    <t>ترانسفورماتورهای  هوايی</t>
  </si>
  <si>
    <t>KVA</t>
  </si>
  <si>
    <t>تعداد</t>
  </si>
  <si>
    <t>قدرت</t>
  </si>
  <si>
    <t>ترانسفورماتورهای زمينی</t>
  </si>
  <si>
    <t xml:space="preserve"> KVA</t>
  </si>
  <si>
    <t>چوبی</t>
  </si>
  <si>
    <t>بتونی</t>
  </si>
  <si>
    <t>فلزی</t>
  </si>
  <si>
    <t>تعداد لامپهای موجود در شبکه</t>
  </si>
  <si>
    <t xml:space="preserve">تعداد پايه های موجود در شبکه - اصله </t>
  </si>
  <si>
    <t>گازی</t>
  </si>
  <si>
    <t>شرکت</t>
  </si>
  <si>
    <t>درگز</t>
  </si>
  <si>
    <t>قوچان</t>
  </si>
  <si>
    <t>خليل آباد</t>
  </si>
  <si>
    <t>رشتخوار</t>
  </si>
  <si>
    <t>مه ولات</t>
  </si>
  <si>
    <t>کلات</t>
  </si>
  <si>
    <t>کم مصرف</t>
  </si>
  <si>
    <t>زاوه</t>
  </si>
  <si>
    <t>بجستان</t>
  </si>
  <si>
    <t>فيروزه</t>
  </si>
  <si>
    <t>جوين</t>
  </si>
  <si>
    <t>جغتای</t>
  </si>
  <si>
    <t>نوع</t>
  </si>
  <si>
    <t>www.kedc.ir</t>
  </si>
  <si>
    <t>معابر</t>
  </si>
  <si>
    <t>اوج مصرف -MW</t>
  </si>
  <si>
    <t>معاونت هماهنگی توزيع شرق  شرکت</t>
  </si>
  <si>
    <t>معاونت هماهنگی توزيع غرب  شرکت</t>
  </si>
  <si>
    <t xml:space="preserve">دفترفن آوری اطلاعات و ارتباطات </t>
  </si>
  <si>
    <t>ادارات شهرهای تابعه</t>
  </si>
  <si>
    <t>دواير شهرهای تابعه</t>
  </si>
  <si>
    <t>تعداد روستا های تابعه برقدار</t>
  </si>
  <si>
    <t>تعداد  شهرهای تابعه برقدار</t>
  </si>
  <si>
    <t>.</t>
  </si>
  <si>
    <t>طول خط فشار متوسط احداثی</t>
  </si>
  <si>
    <t>طول خط فشار ضعيف احداثی</t>
  </si>
  <si>
    <t>ترانسفورماتورهای زمينی نصب شده</t>
  </si>
  <si>
    <t xml:space="preserve">تعداد پايه های نصب ( جمع آوری ) شده در شبکه - اصله </t>
  </si>
  <si>
    <t>تعداد لامپهای نصب ( جمع آوری) شده در شبکه</t>
  </si>
  <si>
    <t xml:space="preserve">ترانسفورماتورهای  هوايی نصب شده </t>
  </si>
  <si>
    <t>جـمـــــــع</t>
  </si>
  <si>
    <t>روشنايي معابر</t>
  </si>
  <si>
    <t>سايرمصارف</t>
  </si>
  <si>
    <t>صنـعتـــي</t>
  </si>
  <si>
    <t>کشــــاورزي</t>
  </si>
  <si>
    <t>عـمــومــي</t>
  </si>
  <si>
    <t>خــــانگـــي</t>
  </si>
  <si>
    <t>شهرستـان</t>
  </si>
  <si>
    <t>كلات</t>
  </si>
  <si>
    <t>باخزر</t>
  </si>
  <si>
    <t>جغتاي</t>
  </si>
  <si>
    <t>فيض آباد</t>
  </si>
  <si>
    <t>كاشمر</t>
  </si>
  <si>
    <t>بردسكن</t>
  </si>
  <si>
    <t>شهر فيروزه</t>
  </si>
  <si>
    <t>کل در 3-91</t>
  </si>
  <si>
    <t>شهری در 3-91</t>
  </si>
  <si>
    <t>روستايی در 3-91</t>
  </si>
  <si>
    <t>سنگين در 3-91</t>
  </si>
  <si>
    <t>تايباد کلی</t>
  </si>
  <si>
    <t xml:space="preserve"> بار غيرهمزمان در خرداد ماه  </t>
  </si>
  <si>
    <t xml:space="preserve">ميزان بار همزمان در پيک  بار شرکت در خرداد ماه  </t>
  </si>
  <si>
    <t>بيشترين پيک همزمان سال تا کنون</t>
  </si>
</sst>
</file>

<file path=xl/styles.xml><?xml version="1.0" encoding="utf-8"?>
<styleSheet xmlns="http://schemas.openxmlformats.org/spreadsheetml/2006/main">
  <numFmts count="13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4">
    <font>
      <sz val="10"/>
      <name val="Arial"/>
      <family val="0"/>
    </font>
    <font>
      <sz val="11"/>
      <color indexed="8"/>
      <name val="Arial"/>
      <family val="2"/>
    </font>
    <font>
      <b/>
      <sz val="10"/>
      <name val="Titr"/>
      <family val="0"/>
    </font>
    <font>
      <b/>
      <sz val="9"/>
      <name val="Arial"/>
      <family val="2"/>
    </font>
    <font>
      <b/>
      <sz val="9"/>
      <name val="Titr"/>
      <family val="0"/>
    </font>
    <font>
      <b/>
      <sz val="8"/>
      <name val="Titr"/>
      <family val="0"/>
    </font>
    <font>
      <sz val="8"/>
      <name val="Titr"/>
      <family val="0"/>
    </font>
    <font>
      <b/>
      <sz val="10"/>
      <name val="Arial"/>
      <family val="2"/>
    </font>
    <font>
      <b/>
      <sz val="9"/>
      <color indexed="8"/>
      <name val="Arial"/>
      <family val="2"/>
    </font>
    <font>
      <u val="single"/>
      <sz val="10"/>
      <color indexed="12"/>
      <name val="Arial"/>
      <family val="2"/>
    </font>
    <font>
      <b/>
      <sz val="11"/>
      <name val="Titr"/>
      <family val="0"/>
    </font>
    <font>
      <b/>
      <sz val="12"/>
      <name val="Titr"/>
      <family val="0"/>
    </font>
    <font>
      <b/>
      <sz val="6"/>
      <name val="Titr"/>
      <family val="0"/>
    </font>
    <font>
      <b/>
      <sz val="7"/>
      <name val="Titr"/>
      <family val="0"/>
    </font>
    <font>
      <b/>
      <sz val="9"/>
      <name val="Persian"/>
      <family val="1"/>
    </font>
    <font>
      <sz val="7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7.5"/>
      <color indexed="16"/>
      <name val="Titr"/>
      <family val="0"/>
    </font>
    <font>
      <b/>
      <sz val="6"/>
      <color indexed="16"/>
      <name val="Titr"/>
      <family val="0"/>
    </font>
    <font>
      <b/>
      <sz val="5"/>
      <name val="Tit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7.5"/>
      <color rgb="FF800000"/>
      <name val="Titr"/>
      <family val="0"/>
    </font>
    <font>
      <b/>
      <sz val="6"/>
      <color rgb="FF800000"/>
      <name val="Titr"/>
      <family val="0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46"/>
        <bgColor indexed="9"/>
      </patternFill>
    </fill>
    <fill>
      <patternFill patternType="mediumGray">
        <fgColor theme="0"/>
        <bgColor indexed="9"/>
      </patternFill>
    </fill>
    <fill>
      <patternFill patternType="mediumGray">
        <fgColor indexed="31"/>
        <bgColor indexed="9"/>
      </patternFill>
    </fill>
    <fill>
      <patternFill patternType="mediumGray">
        <fgColor rgb="FFCCCCFF"/>
        <bgColor indexed="9"/>
      </patternFill>
    </fill>
    <fill>
      <patternFill patternType="mediumGray">
        <fgColor rgb="FFCCCCFF"/>
      </patternFill>
    </fill>
    <fill>
      <patternFill patternType="solid">
        <fgColor indexed="9"/>
        <bgColor indexed="64"/>
      </patternFill>
    </fill>
    <fill>
      <patternFill patternType="mediumGray">
        <fgColor rgb="FFCCCCFF"/>
        <bgColor rgb="FFFFFFFF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0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/>
      <right/>
      <top style="thin"/>
      <bottom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/>
      <top style="double"/>
      <bottom style="double"/>
    </border>
    <border>
      <left/>
      <right style="medium"/>
      <top style="double"/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medium"/>
      <top style="double"/>
      <bottom style="thin"/>
    </border>
    <border>
      <left/>
      <right style="medium"/>
      <top style="double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double"/>
      <bottom style="medium"/>
    </border>
    <border>
      <left style="thin"/>
      <right/>
      <top style="double"/>
      <bottom style="medium"/>
    </border>
    <border>
      <left/>
      <right style="medium"/>
      <top style="double"/>
      <bottom style="medium"/>
    </border>
    <border>
      <left style="thin"/>
      <right/>
      <top style="medium"/>
      <bottom/>
    </border>
    <border>
      <left style="thin"/>
      <right/>
      <top/>
      <bottom style="thin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thin"/>
    </border>
    <border>
      <left style="thin"/>
      <right/>
      <top style="thin"/>
      <bottom style="medium"/>
    </border>
    <border>
      <left style="medium"/>
      <right style="thin"/>
      <top style="double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>
        <color rgb="FF000080"/>
      </left>
      <right style="thin">
        <color rgb="FF000080"/>
      </right>
      <top style="thin">
        <color rgb="FF000080"/>
      </top>
      <bottom style="thin">
        <color rgb="FF000080"/>
      </bottom>
    </border>
    <border>
      <left style="medium"/>
      <right/>
      <top style="double"/>
      <bottom style="thin"/>
    </border>
    <border>
      <left/>
      <right/>
      <top style="double"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medium"/>
    </border>
    <border>
      <left style="medium"/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 style="double"/>
      <bottom style="thin"/>
    </border>
    <border>
      <left style="medium"/>
      <right/>
      <top style="double"/>
      <bottom style="medium"/>
    </border>
    <border>
      <left/>
      <right style="thin"/>
      <top style="double"/>
      <bottom style="medium"/>
    </border>
    <border>
      <left style="thin"/>
      <right style="thin"/>
      <top style="double"/>
      <bottom style="medium"/>
    </border>
    <border>
      <left>
        <color indexed="63"/>
      </left>
      <right>
        <color indexed="63"/>
      </right>
      <top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73">
    <xf numFmtId="0" fontId="0" fillId="0" borderId="0" xfId="0" applyAlignment="1">
      <alignment/>
    </xf>
    <xf numFmtId="0" fontId="0" fillId="0" borderId="0" xfId="57" applyProtection="1">
      <alignment/>
      <protection locked="0"/>
    </xf>
    <xf numFmtId="0" fontId="4" fillId="33" borderId="10" xfId="57" applyFont="1" applyFill="1" applyBorder="1" applyAlignment="1" applyProtection="1">
      <alignment horizontal="center" vertical="center"/>
      <protection locked="0"/>
    </xf>
    <xf numFmtId="0" fontId="4" fillId="33" borderId="11" xfId="57" applyFont="1" applyFill="1" applyBorder="1" applyAlignment="1" applyProtection="1">
      <alignment horizontal="center" vertical="center"/>
      <protection locked="0"/>
    </xf>
    <xf numFmtId="0" fontId="9" fillId="33" borderId="12" xfId="52" applyFont="1" applyFill="1" applyBorder="1" applyAlignment="1" applyProtection="1">
      <alignment horizontal="center" vertical="center"/>
      <protection locked="0"/>
    </xf>
    <xf numFmtId="1" fontId="3" fillId="34" borderId="13" xfId="57" applyNumberFormat="1" applyFont="1" applyFill="1" applyBorder="1" applyAlignment="1" applyProtection="1">
      <alignment horizontal="center" vertical="center"/>
      <protection locked="0"/>
    </xf>
    <xf numFmtId="1" fontId="8" fillId="34" borderId="14" xfId="57" applyNumberFormat="1" applyFont="1" applyFill="1" applyBorder="1" applyAlignment="1" applyProtection="1">
      <alignment horizontal="center" vertical="center"/>
      <protection locked="0"/>
    </xf>
    <xf numFmtId="1" fontId="8" fillId="34" borderId="15" xfId="57" applyNumberFormat="1" applyFont="1" applyFill="1" applyBorder="1" applyAlignment="1" applyProtection="1">
      <alignment horizontal="center" vertical="center"/>
      <protection locked="0"/>
    </xf>
    <xf numFmtId="1" fontId="3" fillId="34" borderId="16" xfId="57" applyNumberFormat="1" applyFont="1" applyFill="1" applyBorder="1" applyAlignment="1" applyProtection="1">
      <alignment horizontal="center" vertical="center"/>
      <protection locked="0"/>
    </xf>
    <xf numFmtId="1" fontId="3" fillId="34" borderId="17" xfId="57" applyNumberFormat="1" applyFont="1" applyFill="1" applyBorder="1" applyAlignment="1" applyProtection="1">
      <alignment horizontal="center" vertical="center"/>
      <protection locked="0"/>
    </xf>
    <xf numFmtId="1" fontId="3" fillId="34" borderId="18" xfId="57" applyNumberFormat="1" applyFont="1" applyFill="1" applyBorder="1" applyAlignment="1" applyProtection="1">
      <alignment horizontal="center" vertical="center"/>
      <protection locked="0"/>
    </xf>
    <xf numFmtId="1" fontId="3" fillId="34" borderId="19" xfId="57" applyNumberFormat="1" applyFont="1" applyFill="1" applyBorder="1" applyAlignment="1" applyProtection="1">
      <alignment horizontal="center" vertical="center"/>
      <protection locked="0"/>
    </xf>
    <xf numFmtId="164" fontId="3" fillId="34" borderId="20" xfId="57" applyNumberFormat="1" applyFont="1" applyFill="1" applyBorder="1" applyAlignment="1" applyProtection="1">
      <alignment horizontal="center" vertical="center"/>
      <protection locked="0"/>
    </xf>
    <xf numFmtId="1" fontId="2" fillId="34" borderId="21" xfId="57" applyNumberFormat="1" applyFont="1" applyFill="1" applyBorder="1" applyAlignment="1" applyProtection="1">
      <alignment horizontal="center" vertical="center"/>
      <protection locked="0"/>
    </xf>
    <xf numFmtId="1" fontId="3" fillId="35" borderId="13" xfId="57" applyNumberFormat="1" applyFont="1" applyFill="1" applyBorder="1" applyAlignment="1" applyProtection="1">
      <alignment horizontal="center" vertical="center"/>
      <protection locked="0"/>
    </xf>
    <xf numFmtId="1" fontId="8" fillId="35" borderId="22" xfId="57" applyNumberFormat="1" applyFont="1" applyFill="1" applyBorder="1" applyAlignment="1" applyProtection="1">
      <alignment horizontal="center" vertical="center"/>
      <protection locked="0"/>
    </xf>
    <xf numFmtId="1" fontId="8" fillId="35" borderId="23" xfId="57" applyNumberFormat="1" applyFont="1" applyFill="1" applyBorder="1" applyAlignment="1" applyProtection="1">
      <alignment horizontal="center" vertical="center"/>
      <protection locked="0"/>
    </xf>
    <xf numFmtId="1" fontId="3" fillId="35" borderId="24" xfId="57" applyNumberFormat="1" applyFont="1" applyFill="1" applyBorder="1" applyAlignment="1" applyProtection="1">
      <alignment horizontal="center" vertical="center"/>
      <protection locked="0"/>
    </xf>
    <xf numFmtId="1" fontId="3" fillId="35" borderId="25" xfId="57" applyNumberFormat="1" applyFont="1" applyFill="1" applyBorder="1" applyAlignment="1" applyProtection="1">
      <alignment horizontal="center" vertical="center"/>
      <protection locked="0"/>
    </xf>
    <xf numFmtId="1" fontId="3" fillId="35" borderId="26" xfId="57" applyNumberFormat="1" applyFont="1" applyFill="1" applyBorder="1" applyAlignment="1" applyProtection="1">
      <alignment horizontal="center" vertical="center"/>
      <protection locked="0"/>
    </xf>
    <xf numFmtId="1" fontId="3" fillId="36" borderId="24" xfId="57" applyNumberFormat="1" applyFont="1" applyFill="1" applyBorder="1" applyAlignment="1" applyProtection="1">
      <alignment horizontal="center" vertical="center"/>
      <protection locked="0"/>
    </xf>
    <xf numFmtId="0" fontId="0" fillId="37" borderId="25" xfId="57" applyFill="1" applyBorder="1" applyAlignment="1">
      <alignment horizontal="center" vertical="center"/>
      <protection/>
    </xf>
    <xf numFmtId="1" fontId="3" fillId="36" borderId="27" xfId="57" applyNumberFormat="1" applyFont="1" applyFill="1" applyBorder="1" applyAlignment="1" applyProtection="1">
      <alignment horizontal="center" vertical="center"/>
      <protection locked="0"/>
    </xf>
    <xf numFmtId="1" fontId="3" fillId="36" borderId="26" xfId="57" applyNumberFormat="1" applyFont="1" applyFill="1" applyBorder="1" applyAlignment="1" applyProtection="1">
      <alignment horizontal="center" vertical="center"/>
      <protection locked="0"/>
    </xf>
    <xf numFmtId="0" fontId="3" fillId="37" borderId="27" xfId="57" applyFont="1" applyFill="1" applyBorder="1" applyAlignment="1">
      <alignment horizontal="center" vertical="center"/>
      <protection/>
    </xf>
    <xf numFmtId="1" fontId="3" fillId="35" borderId="28" xfId="57" applyNumberFormat="1" applyFont="1" applyFill="1" applyBorder="1" applyAlignment="1" applyProtection="1">
      <alignment horizontal="center" vertical="center"/>
      <protection locked="0"/>
    </xf>
    <xf numFmtId="1" fontId="2" fillId="35" borderId="29" xfId="57" applyNumberFormat="1" applyFont="1" applyFill="1" applyBorder="1" applyAlignment="1" applyProtection="1">
      <alignment horizontal="center" vertical="center"/>
      <protection locked="0"/>
    </xf>
    <xf numFmtId="1" fontId="0" fillId="0" borderId="0" xfId="57" applyNumberFormat="1" applyProtection="1">
      <alignment/>
      <protection locked="0"/>
    </xf>
    <xf numFmtId="1" fontId="8" fillId="34" borderId="22" xfId="57" applyNumberFormat="1" applyFont="1" applyFill="1" applyBorder="1" applyAlignment="1" applyProtection="1">
      <alignment horizontal="center" vertical="center"/>
      <protection locked="0"/>
    </xf>
    <xf numFmtId="1" fontId="8" fillId="34" borderId="23" xfId="57" applyNumberFormat="1" applyFont="1" applyFill="1" applyBorder="1" applyAlignment="1" applyProtection="1">
      <alignment horizontal="center" vertical="center"/>
      <protection locked="0"/>
    </xf>
    <xf numFmtId="1" fontId="3" fillId="34" borderId="22" xfId="57" applyNumberFormat="1" applyFont="1" applyFill="1" applyBorder="1" applyAlignment="1" applyProtection="1">
      <alignment horizontal="center" vertical="center"/>
      <protection locked="0"/>
    </xf>
    <xf numFmtId="1" fontId="3" fillId="34" borderId="23" xfId="57" applyNumberFormat="1" applyFont="1" applyFill="1" applyBorder="1" applyAlignment="1" applyProtection="1">
      <alignment horizontal="center" vertical="center"/>
      <protection locked="0"/>
    </xf>
    <xf numFmtId="0" fontId="0" fillId="0" borderId="22" xfId="57" applyBorder="1" applyAlignment="1">
      <alignment horizontal="center" vertical="center"/>
      <protection/>
    </xf>
    <xf numFmtId="1" fontId="3" fillId="34" borderId="28" xfId="57" applyNumberFormat="1" applyFont="1" applyFill="1" applyBorder="1" applyAlignment="1" applyProtection="1">
      <alignment horizontal="center" vertical="center"/>
      <protection locked="0"/>
    </xf>
    <xf numFmtId="0" fontId="3" fillId="0" borderId="28" xfId="57" applyFont="1" applyBorder="1" applyAlignment="1">
      <alignment horizontal="center" vertical="center"/>
      <protection/>
    </xf>
    <xf numFmtId="1" fontId="2" fillId="34" borderId="29" xfId="57" applyNumberFormat="1" applyFont="1" applyFill="1" applyBorder="1" applyAlignment="1" applyProtection="1">
      <alignment horizontal="center" vertical="center"/>
      <protection locked="0"/>
    </xf>
    <xf numFmtId="1" fontId="3" fillId="35" borderId="22" xfId="57" applyNumberFormat="1" applyFont="1" applyFill="1" applyBorder="1" applyAlignment="1" applyProtection="1">
      <alignment horizontal="center" vertical="center"/>
      <protection locked="0"/>
    </xf>
    <xf numFmtId="1" fontId="3" fillId="35" borderId="23" xfId="57" applyNumberFormat="1" applyFont="1" applyFill="1" applyBorder="1" applyAlignment="1" applyProtection="1">
      <alignment horizontal="center" vertical="center"/>
      <protection locked="0"/>
    </xf>
    <xf numFmtId="164" fontId="3" fillId="35" borderId="27" xfId="57" applyNumberFormat="1" applyFont="1" applyFill="1" applyBorder="1" applyAlignment="1" applyProtection="1">
      <alignment horizontal="center" vertical="center"/>
      <protection locked="0"/>
    </xf>
    <xf numFmtId="1" fontId="8" fillId="38" borderId="25" xfId="57" applyNumberFormat="1" applyFont="1" applyFill="1" applyBorder="1" applyAlignment="1" applyProtection="1">
      <alignment horizontal="center" vertical="center"/>
      <protection locked="0"/>
    </xf>
    <xf numFmtId="1" fontId="8" fillId="38" borderId="26" xfId="57" applyNumberFormat="1" applyFont="1" applyFill="1" applyBorder="1" applyAlignment="1" applyProtection="1">
      <alignment horizontal="center" vertical="center"/>
      <protection locked="0"/>
    </xf>
    <xf numFmtId="1" fontId="3" fillId="38" borderId="24" xfId="57" applyNumberFormat="1" applyFont="1" applyFill="1" applyBorder="1" applyAlignment="1" applyProtection="1">
      <alignment horizontal="center" vertical="center"/>
      <protection locked="0"/>
    </xf>
    <xf numFmtId="1" fontId="3" fillId="38" borderId="25" xfId="57" applyNumberFormat="1" applyFont="1" applyFill="1" applyBorder="1" applyAlignment="1" applyProtection="1">
      <alignment horizontal="center" vertical="center"/>
      <protection locked="0"/>
    </xf>
    <xf numFmtId="1" fontId="3" fillId="38" borderId="26" xfId="57" applyNumberFormat="1" applyFont="1" applyFill="1" applyBorder="1" applyAlignment="1" applyProtection="1">
      <alignment horizontal="center" vertical="center"/>
      <protection locked="0"/>
    </xf>
    <xf numFmtId="1" fontId="3" fillId="38" borderId="28" xfId="57" applyNumberFormat="1" applyFont="1" applyFill="1" applyBorder="1" applyAlignment="1" applyProtection="1">
      <alignment horizontal="center" vertical="center"/>
      <protection locked="0"/>
    </xf>
    <xf numFmtId="1" fontId="3" fillId="38" borderId="13" xfId="57" applyNumberFormat="1" applyFont="1" applyFill="1" applyBorder="1" applyAlignment="1" applyProtection="1">
      <alignment horizontal="center" vertical="center"/>
      <protection locked="0"/>
    </xf>
    <xf numFmtId="1" fontId="3" fillId="38" borderId="23" xfId="57" applyNumberFormat="1" applyFont="1" applyFill="1" applyBorder="1" applyAlignment="1" applyProtection="1">
      <alignment horizontal="center" vertical="center"/>
      <protection locked="0"/>
    </xf>
    <xf numFmtId="1" fontId="3" fillId="38" borderId="27" xfId="57" applyNumberFormat="1" applyFont="1" applyFill="1" applyBorder="1" applyAlignment="1" applyProtection="1">
      <alignment horizontal="center" vertical="center"/>
      <protection locked="0"/>
    </xf>
    <xf numFmtId="1" fontId="2" fillId="38" borderId="30" xfId="57" applyNumberFormat="1" applyFont="1" applyFill="1" applyBorder="1" applyAlignment="1" applyProtection="1">
      <alignment horizontal="center" vertical="center"/>
      <protection locked="0"/>
    </xf>
    <xf numFmtId="1" fontId="8" fillId="35" borderId="25" xfId="57" applyNumberFormat="1" applyFont="1" applyFill="1" applyBorder="1" applyAlignment="1" applyProtection="1">
      <alignment horizontal="center" vertical="center"/>
      <protection locked="0"/>
    </xf>
    <xf numFmtId="1" fontId="8" fillId="35" borderId="26" xfId="57" applyNumberFormat="1" applyFont="1" applyFill="1" applyBorder="1" applyAlignment="1" applyProtection="1">
      <alignment horizontal="center" vertical="center"/>
      <protection locked="0"/>
    </xf>
    <xf numFmtId="1" fontId="3" fillId="35" borderId="31" xfId="57" applyNumberFormat="1" applyFont="1" applyFill="1" applyBorder="1" applyAlignment="1" applyProtection="1">
      <alignment horizontal="center" vertical="center"/>
      <protection locked="0"/>
    </xf>
    <xf numFmtId="164" fontId="3" fillId="35" borderId="30" xfId="57" applyNumberFormat="1" applyFont="1" applyFill="1" applyBorder="1" applyAlignment="1" applyProtection="1">
      <alignment horizontal="center" vertical="center"/>
      <protection locked="0"/>
    </xf>
    <xf numFmtId="164" fontId="3" fillId="35" borderId="32" xfId="57" applyNumberFormat="1" applyFont="1" applyFill="1" applyBorder="1" applyAlignment="1" applyProtection="1">
      <alignment horizontal="center" vertical="center"/>
      <protection locked="0"/>
    </xf>
    <xf numFmtId="1" fontId="2" fillId="35" borderId="30" xfId="57" applyNumberFormat="1" applyFont="1" applyFill="1" applyBorder="1" applyAlignment="1" applyProtection="1">
      <alignment horizontal="center" vertical="center"/>
      <protection locked="0"/>
    </xf>
    <xf numFmtId="1" fontId="7" fillId="0" borderId="0" xfId="57" applyNumberFormat="1" applyFont="1" applyProtection="1">
      <alignment/>
      <protection locked="0"/>
    </xf>
    <xf numFmtId="1" fontId="3" fillId="38" borderId="31" xfId="57" applyNumberFormat="1" applyFont="1" applyFill="1" applyBorder="1" applyAlignment="1" applyProtection="1">
      <alignment horizontal="center" vertical="center"/>
      <protection locked="0"/>
    </xf>
    <xf numFmtId="164" fontId="3" fillId="38" borderId="30" xfId="57" applyNumberFormat="1" applyFont="1" applyFill="1" applyBorder="1" applyAlignment="1" applyProtection="1">
      <alignment horizontal="center" vertical="center"/>
      <protection locked="0"/>
    </xf>
    <xf numFmtId="164" fontId="3" fillId="38" borderId="32" xfId="57" applyNumberFormat="1" applyFont="1" applyFill="1" applyBorder="1" applyAlignment="1" applyProtection="1">
      <alignment horizontal="center" vertical="center"/>
      <protection locked="0"/>
    </xf>
    <xf numFmtId="1" fontId="3" fillId="35" borderId="33" xfId="57" applyNumberFormat="1" applyFont="1" applyFill="1" applyBorder="1" applyAlignment="1" applyProtection="1">
      <alignment horizontal="center" vertical="center"/>
      <protection locked="0"/>
    </xf>
    <xf numFmtId="1" fontId="8" fillId="35" borderId="34" xfId="57" applyNumberFormat="1" applyFont="1" applyFill="1" applyBorder="1" applyAlignment="1" applyProtection="1">
      <alignment horizontal="center" vertical="center"/>
      <protection locked="0"/>
    </xf>
    <xf numFmtId="1" fontId="8" fillId="35" borderId="35" xfId="57" applyNumberFormat="1" applyFont="1" applyFill="1" applyBorder="1" applyAlignment="1" applyProtection="1">
      <alignment horizontal="center" vertical="center"/>
      <protection locked="0"/>
    </xf>
    <xf numFmtId="1" fontId="3" fillId="35" borderId="34" xfId="57" applyNumberFormat="1" applyFont="1" applyFill="1" applyBorder="1" applyAlignment="1" applyProtection="1">
      <alignment horizontal="center" vertical="center"/>
      <protection locked="0"/>
    </xf>
    <xf numFmtId="1" fontId="3" fillId="35" borderId="35" xfId="57" applyNumberFormat="1" applyFont="1" applyFill="1" applyBorder="1" applyAlignment="1" applyProtection="1">
      <alignment horizontal="center" vertical="center"/>
      <protection locked="0"/>
    </xf>
    <xf numFmtId="1" fontId="3" fillId="35" borderId="36" xfId="57" applyNumberFormat="1" applyFont="1" applyFill="1" applyBorder="1" applyAlignment="1" applyProtection="1">
      <alignment horizontal="center" vertical="center"/>
      <protection locked="0"/>
    </xf>
    <xf numFmtId="1" fontId="3" fillId="35" borderId="37" xfId="57" applyNumberFormat="1" applyFont="1" applyFill="1" applyBorder="1" applyAlignment="1" applyProtection="1">
      <alignment horizontal="center" vertical="center"/>
      <protection locked="0"/>
    </xf>
    <xf numFmtId="164" fontId="3" fillId="35" borderId="12" xfId="57" applyNumberFormat="1" applyFont="1" applyFill="1" applyBorder="1" applyAlignment="1" applyProtection="1">
      <alignment horizontal="center" vertical="center"/>
      <protection locked="0"/>
    </xf>
    <xf numFmtId="164" fontId="3" fillId="35" borderId="38" xfId="57" applyNumberFormat="1" applyFont="1" applyFill="1" applyBorder="1" applyAlignment="1" applyProtection="1">
      <alignment horizontal="center" vertical="center"/>
      <protection locked="0"/>
    </xf>
    <xf numFmtId="1" fontId="2" fillId="35" borderId="12" xfId="57" applyNumberFormat="1" applyFont="1" applyFill="1" applyBorder="1" applyAlignment="1" applyProtection="1">
      <alignment horizontal="center" vertical="center"/>
      <protection locked="0"/>
    </xf>
    <xf numFmtId="1" fontId="3" fillId="0" borderId="24" xfId="57" applyNumberFormat="1" applyFont="1" applyFill="1" applyBorder="1" applyAlignment="1" applyProtection="1">
      <alignment horizontal="center" vertical="center"/>
      <protection locked="0"/>
    </xf>
    <xf numFmtId="1" fontId="8" fillId="0" borderId="25" xfId="57" applyNumberFormat="1" applyFont="1" applyFill="1" applyBorder="1" applyAlignment="1" applyProtection="1">
      <alignment horizontal="center" vertical="center"/>
      <protection locked="0"/>
    </xf>
    <xf numFmtId="1" fontId="8" fillId="0" borderId="26" xfId="57" applyNumberFormat="1" applyFont="1" applyFill="1" applyBorder="1" applyAlignment="1" applyProtection="1">
      <alignment horizontal="center" vertical="center"/>
      <protection locked="0"/>
    </xf>
    <xf numFmtId="1" fontId="3" fillId="0" borderId="25" xfId="57" applyNumberFormat="1" applyFont="1" applyFill="1" applyBorder="1" applyAlignment="1" applyProtection="1">
      <alignment horizontal="center" vertical="center"/>
      <protection locked="0"/>
    </xf>
    <xf numFmtId="1" fontId="3" fillId="0" borderId="26" xfId="57" applyNumberFormat="1" applyFont="1" applyFill="1" applyBorder="1" applyAlignment="1" applyProtection="1">
      <alignment horizontal="center" vertical="center"/>
      <protection locked="0"/>
    </xf>
    <xf numFmtId="1" fontId="3" fillId="0" borderId="31" xfId="57" applyNumberFormat="1" applyFont="1" applyFill="1" applyBorder="1" applyAlignment="1" applyProtection="1">
      <alignment horizontal="center" vertical="center"/>
      <protection locked="0"/>
    </xf>
    <xf numFmtId="1" fontId="3" fillId="0" borderId="27" xfId="57" applyNumberFormat="1" applyFont="1" applyFill="1" applyBorder="1" applyAlignment="1" applyProtection="1">
      <alignment horizontal="center" vertical="center"/>
      <protection locked="0"/>
    </xf>
    <xf numFmtId="164" fontId="3" fillId="0" borderId="30" xfId="57" applyNumberFormat="1" applyFont="1" applyFill="1" applyBorder="1" applyAlignment="1" applyProtection="1">
      <alignment horizontal="center" vertical="center"/>
      <protection locked="0"/>
    </xf>
    <xf numFmtId="164" fontId="3" fillId="0" borderId="32" xfId="57" applyNumberFormat="1" applyFont="1" applyFill="1" applyBorder="1" applyAlignment="1" applyProtection="1">
      <alignment horizontal="center" vertical="center"/>
      <protection locked="0"/>
    </xf>
    <xf numFmtId="1" fontId="2" fillId="0" borderId="30" xfId="57" applyNumberFormat="1" applyFont="1" applyFill="1" applyBorder="1" applyAlignment="1" applyProtection="1">
      <alignment horizontal="center" vertical="center"/>
      <protection locked="0"/>
    </xf>
    <xf numFmtId="1" fontId="3" fillId="39" borderId="24" xfId="57" applyNumberFormat="1" applyFont="1" applyFill="1" applyBorder="1" applyAlignment="1" applyProtection="1">
      <alignment horizontal="center" vertical="center"/>
      <protection locked="0"/>
    </xf>
    <xf numFmtId="1" fontId="8" fillId="39" borderId="25" xfId="57" applyNumberFormat="1" applyFont="1" applyFill="1" applyBorder="1" applyAlignment="1" applyProtection="1">
      <alignment horizontal="center" vertical="center"/>
      <protection locked="0"/>
    </xf>
    <xf numFmtId="1" fontId="8" fillId="39" borderId="26" xfId="57" applyNumberFormat="1" applyFont="1" applyFill="1" applyBorder="1" applyAlignment="1" applyProtection="1">
      <alignment horizontal="center" vertical="center"/>
      <protection locked="0"/>
    </xf>
    <xf numFmtId="1" fontId="3" fillId="39" borderId="25" xfId="57" applyNumberFormat="1" applyFont="1" applyFill="1" applyBorder="1" applyAlignment="1" applyProtection="1">
      <alignment horizontal="center" vertical="center"/>
      <protection locked="0"/>
    </xf>
    <xf numFmtId="1" fontId="3" fillId="39" borderId="26" xfId="57" applyNumberFormat="1" applyFont="1" applyFill="1" applyBorder="1" applyAlignment="1" applyProtection="1">
      <alignment horizontal="center" vertical="center"/>
      <protection locked="0"/>
    </xf>
    <xf numFmtId="1" fontId="3" fillId="39" borderId="31" xfId="57" applyNumberFormat="1" applyFont="1" applyFill="1" applyBorder="1" applyAlignment="1" applyProtection="1">
      <alignment horizontal="center" vertical="center"/>
      <protection locked="0"/>
    </xf>
    <xf numFmtId="1" fontId="3" fillId="39" borderId="27" xfId="57" applyNumberFormat="1" applyFont="1" applyFill="1" applyBorder="1" applyAlignment="1" applyProtection="1">
      <alignment horizontal="center" vertical="center"/>
      <protection locked="0"/>
    </xf>
    <xf numFmtId="164" fontId="3" fillId="39" borderId="30" xfId="57" applyNumberFormat="1" applyFont="1" applyFill="1" applyBorder="1" applyAlignment="1" applyProtection="1">
      <alignment horizontal="center" vertical="center"/>
      <protection locked="0"/>
    </xf>
    <xf numFmtId="164" fontId="3" fillId="39" borderId="32" xfId="57" applyNumberFormat="1" applyFont="1" applyFill="1" applyBorder="1" applyAlignment="1" applyProtection="1">
      <alignment horizontal="center" vertical="center"/>
      <protection locked="0"/>
    </xf>
    <xf numFmtId="1" fontId="2" fillId="39" borderId="30" xfId="57" applyNumberFormat="1" applyFont="1" applyFill="1" applyBorder="1" applyAlignment="1" applyProtection="1">
      <alignment horizontal="center" vertical="center"/>
      <protection locked="0"/>
    </xf>
    <xf numFmtId="1" fontId="3" fillId="40" borderId="39" xfId="57" applyNumberFormat="1" applyFont="1" applyFill="1" applyBorder="1" applyAlignment="1" applyProtection="1">
      <alignment horizontal="center" vertical="center"/>
      <protection locked="0"/>
    </xf>
    <xf numFmtId="1" fontId="3" fillId="40" borderId="40" xfId="57" applyNumberFormat="1" applyFont="1" applyFill="1" applyBorder="1" applyAlignment="1" applyProtection="1">
      <alignment horizontal="center" vertical="center"/>
      <protection locked="0"/>
    </xf>
    <xf numFmtId="1" fontId="3" fillId="40" borderId="41" xfId="57" applyNumberFormat="1" applyFont="1" applyFill="1" applyBorder="1" applyAlignment="1" applyProtection="1">
      <alignment horizontal="center" vertical="center"/>
      <protection locked="0"/>
    </xf>
    <xf numFmtId="1" fontId="3" fillId="40" borderId="42" xfId="57" applyNumberFormat="1" applyFont="1" applyFill="1" applyBorder="1" applyAlignment="1" applyProtection="1">
      <alignment horizontal="center" vertical="center"/>
      <protection locked="0"/>
    </xf>
    <xf numFmtId="1" fontId="3" fillId="40" borderId="43" xfId="57" applyNumberFormat="1" applyFont="1" applyFill="1" applyBorder="1" applyAlignment="1" applyProtection="1">
      <alignment horizontal="center" vertical="center"/>
      <protection locked="0"/>
    </xf>
    <xf numFmtId="1" fontId="14" fillId="40" borderId="44" xfId="57" applyNumberFormat="1" applyFont="1" applyFill="1" applyBorder="1" applyAlignment="1" applyProtection="1">
      <alignment horizontal="center" vertical="center" wrapText="1"/>
      <protection locked="0"/>
    </xf>
    <xf numFmtId="1" fontId="3" fillId="36" borderId="13" xfId="57" applyNumberFormat="1" applyFont="1" applyFill="1" applyBorder="1" applyAlignment="1" applyProtection="1">
      <alignment horizontal="center" vertical="center"/>
      <protection locked="0"/>
    </xf>
    <xf numFmtId="1" fontId="8" fillId="36" borderId="22" xfId="57" applyNumberFormat="1" applyFont="1" applyFill="1" applyBorder="1" applyAlignment="1" applyProtection="1">
      <alignment horizontal="center" vertical="center"/>
      <protection locked="0"/>
    </xf>
    <xf numFmtId="1" fontId="8" fillId="36" borderId="23" xfId="57" applyNumberFormat="1" applyFont="1" applyFill="1" applyBorder="1" applyAlignment="1" applyProtection="1">
      <alignment horizontal="center" vertical="center"/>
      <protection locked="0"/>
    </xf>
    <xf numFmtId="1" fontId="3" fillId="36" borderId="22" xfId="57" applyNumberFormat="1" applyFont="1" applyFill="1" applyBorder="1" applyAlignment="1" applyProtection="1">
      <alignment horizontal="center" vertical="center"/>
      <protection locked="0"/>
    </xf>
    <xf numFmtId="1" fontId="3" fillId="36" borderId="23" xfId="57" applyNumberFormat="1" applyFont="1" applyFill="1" applyBorder="1" applyAlignment="1" applyProtection="1">
      <alignment horizontal="center" vertical="center"/>
      <protection locked="0"/>
    </xf>
    <xf numFmtId="1" fontId="3" fillId="36" borderId="45" xfId="57" applyNumberFormat="1" applyFont="1" applyFill="1" applyBorder="1" applyAlignment="1" applyProtection="1">
      <alignment horizontal="center" vertical="center"/>
      <protection locked="0"/>
    </xf>
    <xf numFmtId="1" fontId="3" fillId="36" borderId="46" xfId="57" applyNumberFormat="1" applyFont="1" applyFill="1" applyBorder="1" applyAlignment="1" applyProtection="1">
      <alignment horizontal="center" vertical="center"/>
      <protection locked="0"/>
    </xf>
    <xf numFmtId="1" fontId="3" fillId="36" borderId="47" xfId="57" applyNumberFormat="1" applyFont="1" applyFill="1" applyBorder="1" applyAlignment="1" applyProtection="1">
      <alignment horizontal="center" vertical="center"/>
      <protection locked="0"/>
    </xf>
    <xf numFmtId="1" fontId="3" fillId="36" borderId="48" xfId="57" applyNumberFormat="1" applyFont="1" applyFill="1" applyBorder="1" applyAlignment="1" applyProtection="1">
      <alignment horizontal="center" vertical="center"/>
      <protection locked="0"/>
    </xf>
    <xf numFmtId="164" fontId="3" fillId="36" borderId="49" xfId="57" applyNumberFormat="1" applyFont="1" applyFill="1" applyBorder="1" applyAlignment="1" applyProtection="1">
      <alignment horizontal="center" vertical="center"/>
      <protection locked="0"/>
    </xf>
    <xf numFmtId="164" fontId="3" fillId="36" borderId="48" xfId="57" applyNumberFormat="1" applyFont="1" applyFill="1" applyBorder="1" applyAlignment="1" applyProtection="1">
      <alignment horizontal="center" vertical="center"/>
      <protection locked="0"/>
    </xf>
    <xf numFmtId="1" fontId="2" fillId="36" borderId="29" xfId="57" applyNumberFormat="1" applyFont="1" applyFill="1" applyBorder="1" applyAlignment="1" applyProtection="1">
      <alignment horizontal="center" vertical="center"/>
      <protection locked="0"/>
    </xf>
    <xf numFmtId="1" fontId="3" fillId="0" borderId="13" xfId="57" applyNumberFormat="1" applyFont="1" applyFill="1" applyBorder="1" applyAlignment="1" applyProtection="1">
      <alignment horizontal="center" vertical="center"/>
      <protection locked="0"/>
    </xf>
    <xf numFmtId="1" fontId="8" fillId="0" borderId="22" xfId="57" applyNumberFormat="1" applyFont="1" applyFill="1" applyBorder="1" applyAlignment="1" applyProtection="1">
      <alignment horizontal="center" vertical="center"/>
      <protection locked="0"/>
    </xf>
    <xf numFmtId="1" fontId="8" fillId="0" borderId="23" xfId="57" applyNumberFormat="1" applyFont="1" applyFill="1" applyBorder="1" applyAlignment="1" applyProtection="1">
      <alignment horizontal="center" vertical="center"/>
      <protection locked="0"/>
    </xf>
    <xf numFmtId="1" fontId="3" fillId="0" borderId="22" xfId="57" applyNumberFormat="1" applyFont="1" applyFill="1" applyBorder="1" applyAlignment="1" applyProtection="1">
      <alignment horizontal="center" vertical="center"/>
      <protection locked="0"/>
    </xf>
    <xf numFmtId="1" fontId="3" fillId="0" borderId="23" xfId="57" applyNumberFormat="1" applyFont="1" applyFill="1" applyBorder="1" applyAlignment="1" applyProtection="1">
      <alignment horizontal="center" vertical="center"/>
      <protection locked="0"/>
    </xf>
    <xf numFmtId="0" fontId="0" fillId="0" borderId="13" xfId="57" applyFill="1" applyBorder="1" applyAlignment="1">
      <alignment horizontal="center" vertical="center"/>
      <protection/>
    </xf>
    <xf numFmtId="0" fontId="0" fillId="0" borderId="22" xfId="57" applyFill="1" applyBorder="1" applyAlignment="1">
      <alignment horizontal="center" vertical="center"/>
      <protection/>
    </xf>
    <xf numFmtId="0" fontId="0" fillId="0" borderId="28" xfId="57" applyFill="1" applyBorder="1" applyAlignment="1">
      <alignment horizontal="center" vertical="center"/>
      <protection/>
    </xf>
    <xf numFmtId="164" fontId="3" fillId="0" borderId="29" xfId="57" applyNumberFormat="1" applyFont="1" applyFill="1" applyBorder="1" applyAlignment="1" applyProtection="1">
      <alignment horizontal="center" vertical="center"/>
      <protection locked="0"/>
    </xf>
    <xf numFmtId="0" fontId="7" fillId="0" borderId="28" xfId="57" applyFont="1" applyBorder="1" applyAlignment="1">
      <alignment horizontal="center" vertical="center"/>
      <protection/>
    </xf>
    <xf numFmtId="1" fontId="3" fillId="0" borderId="28" xfId="57" applyNumberFormat="1" applyFont="1" applyFill="1" applyBorder="1" applyAlignment="1" applyProtection="1">
      <alignment horizontal="center" vertical="center"/>
      <protection locked="0"/>
    </xf>
    <xf numFmtId="1" fontId="2" fillId="0" borderId="29" xfId="57" applyNumberFormat="1" applyFont="1" applyFill="1" applyBorder="1" applyAlignment="1" applyProtection="1">
      <alignment horizontal="center" vertical="center"/>
      <protection locked="0"/>
    </xf>
    <xf numFmtId="1" fontId="2" fillId="39" borderId="29" xfId="57" applyNumberFormat="1" applyFont="1" applyFill="1" applyBorder="1" applyAlignment="1" applyProtection="1">
      <alignment horizontal="center" vertical="center"/>
      <protection locked="0"/>
    </xf>
    <xf numFmtId="1" fontId="8" fillId="41" borderId="25" xfId="57" applyNumberFormat="1" applyFont="1" applyFill="1" applyBorder="1" applyAlignment="1" applyProtection="1">
      <alignment horizontal="center" vertical="center"/>
      <protection locked="0"/>
    </xf>
    <xf numFmtId="1" fontId="8" fillId="41" borderId="26" xfId="57" applyNumberFormat="1" applyFont="1" applyFill="1" applyBorder="1" applyAlignment="1" applyProtection="1">
      <alignment horizontal="center" vertical="center"/>
      <protection locked="0"/>
    </xf>
    <xf numFmtId="1" fontId="3" fillId="41" borderId="24" xfId="57" applyNumberFormat="1" applyFont="1" applyFill="1" applyBorder="1" applyAlignment="1" applyProtection="1">
      <alignment horizontal="center" vertical="center"/>
      <protection locked="0"/>
    </xf>
    <xf numFmtId="1" fontId="3" fillId="41" borderId="25" xfId="57" applyNumberFormat="1" applyFont="1" applyFill="1" applyBorder="1" applyAlignment="1" applyProtection="1">
      <alignment horizontal="center" vertical="center"/>
      <protection locked="0"/>
    </xf>
    <xf numFmtId="1" fontId="3" fillId="41" borderId="26" xfId="57" applyNumberFormat="1" applyFont="1" applyFill="1" applyBorder="1" applyAlignment="1" applyProtection="1">
      <alignment horizontal="center" vertical="center"/>
      <protection locked="0"/>
    </xf>
    <xf numFmtId="0" fontId="0" fillId="42" borderId="13" xfId="57" applyFill="1" applyBorder="1" applyAlignment="1">
      <alignment horizontal="center" vertical="center"/>
      <protection/>
    </xf>
    <xf numFmtId="0" fontId="0" fillId="42" borderId="22" xfId="57" applyFill="1" applyBorder="1" applyAlignment="1">
      <alignment horizontal="center" vertical="center"/>
      <protection/>
    </xf>
    <xf numFmtId="0" fontId="0" fillId="42" borderId="28" xfId="57" applyFill="1" applyBorder="1" applyAlignment="1">
      <alignment horizontal="center" vertical="center"/>
      <protection/>
    </xf>
    <xf numFmtId="1" fontId="3" fillId="41" borderId="23" xfId="57" applyNumberFormat="1" applyFont="1" applyFill="1" applyBorder="1" applyAlignment="1" applyProtection="1">
      <alignment horizontal="center" vertical="center"/>
      <protection locked="0"/>
    </xf>
    <xf numFmtId="164" fontId="3" fillId="41" borderId="29" xfId="57" applyNumberFormat="1" applyFont="1" applyFill="1" applyBorder="1" applyAlignment="1" applyProtection="1">
      <alignment horizontal="center" vertical="center"/>
      <protection locked="0"/>
    </xf>
    <xf numFmtId="0" fontId="7" fillId="42" borderId="28" xfId="57" applyFont="1" applyFill="1" applyBorder="1" applyAlignment="1">
      <alignment horizontal="center" vertical="center"/>
      <protection/>
    </xf>
    <xf numFmtId="1" fontId="3" fillId="41" borderId="28" xfId="57" applyNumberFormat="1" applyFont="1" applyFill="1" applyBorder="1" applyAlignment="1" applyProtection="1">
      <alignment horizontal="center" vertical="center"/>
      <protection locked="0"/>
    </xf>
    <xf numFmtId="1" fontId="2" fillId="41" borderId="30" xfId="57" applyNumberFormat="1" applyFont="1" applyFill="1" applyBorder="1" applyAlignment="1" applyProtection="1">
      <alignment horizontal="center" vertical="center"/>
      <protection locked="0"/>
    </xf>
    <xf numFmtId="1" fontId="3" fillId="39" borderId="33" xfId="57" applyNumberFormat="1" applyFont="1" applyFill="1" applyBorder="1" applyAlignment="1" applyProtection="1">
      <alignment horizontal="center" vertical="center"/>
      <protection locked="0"/>
    </xf>
    <xf numFmtId="1" fontId="8" fillId="39" borderId="34" xfId="57" applyNumberFormat="1" applyFont="1" applyFill="1" applyBorder="1" applyAlignment="1" applyProtection="1">
      <alignment horizontal="center" vertical="center"/>
      <protection locked="0"/>
    </xf>
    <xf numFmtId="1" fontId="8" fillId="39" borderId="35" xfId="57" applyNumberFormat="1" applyFont="1" applyFill="1" applyBorder="1" applyAlignment="1" applyProtection="1">
      <alignment horizontal="center" vertical="center"/>
      <protection locked="0"/>
    </xf>
    <xf numFmtId="1" fontId="3" fillId="39" borderId="34" xfId="57" applyNumberFormat="1" applyFont="1" applyFill="1" applyBorder="1" applyAlignment="1" applyProtection="1">
      <alignment horizontal="center" vertical="center"/>
      <protection locked="0"/>
    </xf>
    <xf numFmtId="1" fontId="3" fillId="39" borderId="35" xfId="57" applyNumberFormat="1" applyFont="1" applyFill="1" applyBorder="1" applyAlignment="1" applyProtection="1">
      <alignment horizontal="center" vertical="center"/>
      <protection locked="0"/>
    </xf>
    <xf numFmtId="1" fontId="3" fillId="39" borderId="36" xfId="57" applyNumberFormat="1" applyFont="1" applyFill="1" applyBorder="1" applyAlignment="1" applyProtection="1">
      <alignment horizontal="center" vertical="center"/>
      <protection locked="0"/>
    </xf>
    <xf numFmtId="1" fontId="3" fillId="39" borderId="37" xfId="57" applyNumberFormat="1" applyFont="1" applyFill="1" applyBorder="1" applyAlignment="1" applyProtection="1">
      <alignment horizontal="center" vertical="center"/>
      <protection locked="0"/>
    </xf>
    <xf numFmtId="164" fontId="3" fillId="39" borderId="12" xfId="57" applyNumberFormat="1" applyFont="1" applyFill="1" applyBorder="1" applyAlignment="1" applyProtection="1">
      <alignment horizontal="center" vertical="center"/>
      <protection locked="0"/>
    </xf>
    <xf numFmtId="164" fontId="3" fillId="39" borderId="38" xfId="57" applyNumberFormat="1" applyFont="1" applyFill="1" applyBorder="1" applyAlignment="1" applyProtection="1">
      <alignment horizontal="center" vertical="center"/>
      <protection locked="0"/>
    </xf>
    <xf numFmtId="1" fontId="2" fillId="39" borderId="12" xfId="57" applyNumberFormat="1" applyFont="1" applyFill="1" applyBorder="1" applyAlignment="1" applyProtection="1">
      <alignment horizontal="center" vertical="center"/>
      <protection locked="0"/>
    </xf>
    <xf numFmtId="1" fontId="3" fillId="38" borderId="22" xfId="57" applyNumberFormat="1" applyFont="1" applyFill="1" applyBorder="1" applyAlignment="1" applyProtection="1">
      <alignment horizontal="center" vertical="center"/>
      <protection locked="0"/>
    </xf>
    <xf numFmtId="1" fontId="10" fillId="38" borderId="29" xfId="57" applyNumberFormat="1" applyFont="1" applyFill="1" applyBorder="1" applyAlignment="1" applyProtection="1">
      <alignment horizontal="center" vertical="center"/>
      <protection locked="0"/>
    </xf>
    <xf numFmtId="1" fontId="3" fillId="33" borderId="11" xfId="57" applyNumberFormat="1" applyFont="1" applyFill="1" applyBorder="1" applyAlignment="1" applyProtection="1">
      <alignment horizontal="center" vertical="center"/>
      <protection locked="0"/>
    </xf>
    <xf numFmtId="1" fontId="3" fillId="33" borderId="50" xfId="57" applyNumberFormat="1" applyFont="1" applyFill="1" applyBorder="1" applyAlignment="1" applyProtection="1">
      <alignment horizontal="center" vertical="center"/>
      <protection locked="0"/>
    </xf>
    <xf numFmtId="1" fontId="10" fillId="33" borderId="51" xfId="57" applyNumberFormat="1" applyFont="1" applyFill="1" applyBorder="1" applyAlignment="1" applyProtection="1">
      <alignment horizontal="center" vertical="center"/>
      <protection locked="0"/>
    </xf>
    <xf numFmtId="1" fontId="7" fillId="34" borderId="17" xfId="57" applyNumberFormat="1" applyFont="1" applyFill="1" applyBorder="1" applyAlignment="1" applyProtection="1">
      <alignment horizontal="center" vertical="center"/>
      <protection locked="0"/>
    </xf>
    <xf numFmtId="1" fontId="7" fillId="34" borderId="18" xfId="57" applyNumberFormat="1" applyFont="1" applyFill="1" applyBorder="1" applyAlignment="1" applyProtection="1">
      <alignment horizontal="center" vertical="center"/>
      <protection locked="0"/>
    </xf>
    <xf numFmtId="1" fontId="7" fillId="36" borderId="25" xfId="57" applyNumberFormat="1" applyFont="1" applyFill="1" applyBorder="1" applyAlignment="1" applyProtection="1">
      <alignment horizontal="center" vertical="center"/>
      <protection locked="0"/>
    </xf>
    <xf numFmtId="1" fontId="7" fillId="35" borderId="31" xfId="57" applyNumberFormat="1" applyFont="1" applyFill="1" applyBorder="1" applyAlignment="1" applyProtection="1">
      <alignment horizontal="center" vertical="center"/>
      <protection locked="0"/>
    </xf>
    <xf numFmtId="1" fontId="7" fillId="35" borderId="26" xfId="57" applyNumberFormat="1" applyFont="1" applyFill="1" applyBorder="1" applyAlignment="1" applyProtection="1">
      <alignment horizontal="center" vertical="center"/>
      <protection locked="0"/>
    </xf>
    <xf numFmtId="1" fontId="7" fillId="34" borderId="25" xfId="57" applyNumberFormat="1" applyFont="1" applyFill="1" applyBorder="1" applyAlignment="1" applyProtection="1">
      <alignment horizontal="center" vertical="center"/>
      <protection locked="0"/>
    </xf>
    <xf numFmtId="1" fontId="7" fillId="34" borderId="31" xfId="57" applyNumberFormat="1" applyFont="1" applyFill="1" applyBorder="1" applyAlignment="1" applyProtection="1">
      <alignment horizontal="center" vertical="center"/>
      <protection locked="0"/>
    </xf>
    <xf numFmtId="1" fontId="7" fillId="34" borderId="26" xfId="57" applyNumberFormat="1" applyFont="1" applyFill="1" applyBorder="1" applyAlignment="1" applyProtection="1">
      <alignment horizontal="center" vertical="center"/>
      <protection locked="0"/>
    </xf>
    <xf numFmtId="1" fontId="7" fillId="36" borderId="25" xfId="57" applyNumberFormat="1" applyFont="1" applyFill="1" applyBorder="1" applyAlignment="1" applyProtection="1">
      <alignment horizontal="center" vertical="center"/>
      <protection locked="0"/>
    </xf>
    <xf numFmtId="1" fontId="7" fillId="36" borderId="26" xfId="57" applyNumberFormat="1" applyFont="1" applyFill="1" applyBorder="1" applyAlignment="1" applyProtection="1">
      <alignment horizontal="center" vertical="center"/>
      <protection locked="0"/>
    </xf>
    <xf numFmtId="1" fontId="2" fillId="36" borderId="30" xfId="57" applyNumberFormat="1" applyFont="1" applyFill="1" applyBorder="1" applyAlignment="1" applyProtection="1">
      <alignment horizontal="center" vertical="center"/>
      <protection locked="0"/>
    </xf>
    <xf numFmtId="1" fontId="7" fillId="43" borderId="25" xfId="57" applyNumberFormat="1" applyFont="1" applyFill="1" applyBorder="1" applyAlignment="1" applyProtection="1">
      <alignment horizontal="center" vertical="center"/>
      <protection locked="0"/>
    </xf>
    <xf numFmtId="1" fontId="7" fillId="43" borderId="26" xfId="57" applyNumberFormat="1" applyFont="1" applyFill="1" applyBorder="1" applyAlignment="1" applyProtection="1">
      <alignment horizontal="center" vertical="center"/>
      <protection locked="0"/>
    </xf>
    <xf numFmtId="1" fontId="7" fillId="39" borderId="34" xfId="57" applyNumberFormat="1" applyFont="1" applyFill="1" applyBorder="1" applyAlignment="1" applyProtection="1">
      <alignment horizontal="center" vertical="center"/>
      <protection locked="0"/>
    </xf>
    <xf numFmtId="1" fontId="7" fillId="35" borderId="35" xfId="57" applyNumberFormat="1" applyFont="1" applyFill="1" applyBorder="1" applyAlignment="1" applyProtection="1">
      <alignment horizontal="center" vertical="center"/>
      <protection locked="0"/>
    </xf>
    <xf numFmtId="1" fontId="7" fillId="0" borderId="25" xfId="57" applyNumberFormat="1" applyFont="1" applyFill="1" applyBorder="1" applyAlignment="1" applyProtection="1">
      <alignment horizontal="center" vertical="center"/>
      <protection locked="0"/>
    </xf>
    <xf numFmtId="1" fontId="7" fillId="0" borderId="26" xfId="57" applyNumberFormat="1" applyFont="1" applyFill="1" applyBorder="1" applyAlignment="1" applyProtection="1">
      <alignment horizontal="center" vertical="center"/>
      <protection locked="0"/>
    </xf>
    <xf numFmtId="1" fontId="0" fillId="0" borderId="38" xfId="57" applyNumberFormat="1" applyBorder="1" applyProtection="1">
      <alignment/>
      <protection locked="0"/>
    </xf>
    <xf numFmtId="0" fontId="0" fillId="0" borderId="38" xfId="57" applyBorder="1" applyProtection="1">
      <alignment/>
      <protection locked="0"/>
    </xf>
    <xf numFmtId="1" fontId="7" fillId="39" borderId="25" xfId="57" applyNumberFormat="1" applyFont="1" applyFill="1" applyBorder="1" applyAlignment="1" applyProtection="1">
      <alignment horizontal="center" vertical="center"/>
      <protection locked="0"/>
    </xf>
    <xf numFmtId="1" fontId="7" fillId="39" borderId="26" xfId="57" applyNumberFormat="1" applyFont="1" applyFill="1" applyBorder="1" applyAlignment="1" applyProtection="1">
      <alignment horizontal="center" vertical="center"/>
      <protection locked="0"/>
    </xf>
    <xf numFmtId="0" fontId="7" fillId="39" borderId="0" xfId="57" applyFont="1" applyFill="1" applyAlignment="1">
      <alignment horizontal="center" vertical="center"/>
      <protection/>
    </xf>
    <xf numFmtId="1" fontId="7" fillId="44" borderId="40" xfId="57" applyNumberFormat="1" applyFont="1" applyFill="1" applyBorder="1" applyAlignment="1" applyProtection="1">
      <alignment horizontal="center" vertical="center"/>
      <protection locked="0"/>
    </xf>
    <xf numFmtId="1" fontId="7" fillId="44" borderId="41" xfId="57" applyNumberFormat="1" applyFont="1" applyFill="1" applyBorder="1" applyAlignment="1" applyProtection="1">
      <alignment horizontal="center" vertical="center"/>
      <protection locked="0"/>
    </xf>
    <xf numFmtId="1" fontId="2" fillId="35" borderId="49" xfId="57" applyNumberFormat="1" applyFont="1" applyFill="1" applyBorder="1" applyAlignment="1" applyProtection="1">
      <alignment horizontal="center" vertical="center"/>
      <protection locked="0"/>
    </xf>
    <xf numFmtId="1" fontId="2" fillId="39" borderId="27" xfId="57" applyNumberFormat="1" applyFont="1" applyFill="1" applyBorder="1" applyAlignment="1" applyProtection="1">
      <alignment horizontal="center" vertical="center"/>
      <protection locked="0"/>
    </xf>
    <xf numFmtId="1" fontId="7" fillId="39" borderId="34" xfId="57" applyNumberFormat="1" applyFont="1" applyFill="1" applyBorder="1" applyAlignment="1" applyProtection="1">
      <alignment horizontal="center" vertical="center"/>
      <protection locked="0"/>
    </xf>
    <xf numFmtId="1" fontId="7" fillId="39" borderId="35" xfId="57" applyNumberFormat="1" applyFont="1" applyFill="1" applyBorder="1" applyAlignment="1" applyProtection="1">
      <alignment horizontal="center" vertical="center"/>
      <protection locked="0"/>
    </xf>
    <xf numFmtId="1" fontId="7" fillId="33" borderId="52" xfId="57" applyNumberFormat="1" applyFont="1" applyFill="1" applyBorder="1" applyAlignment="1" applyProtection="1">
      <alignment horizontal="center" vertical="center"/>
      <protection locked="0"/>
    </xf>
    <xf numFmtId="1" fontId="7" fillId="33" borderId="53" xfId="57" applyNumberFormat="1" applyFont="1" applyFill="1" applyBorder="1" applyAlignment="1" applyProtection="1">
      <alignment horizontal="center" vertical="center"/>
      <protection locked="0"/>
    </xf>
    <xf numFmtId="1" fontId="10" fillId="33" borderId="54" xfId="57" applyNumberFormat="1" applyFont="1" applyFill="1" applyBorder="1" applyAlignment="1" applyProtection="1">
      <alignment horizontal="center" vertical="center"/>
      <protection locked="0"/>
    </xf>
    <xf numFmtId="0" fontId="7" fillId="0" borderId="0" xfId="57" applyFont="1" applyProtection="1">
      <alignment/>
      <protection locked="0"/>
    </xf>
    <xf numFmtId="164" fontId="3" fillId="33" borderId="50" xfId="57" applyNumberFormat="1" applyFont="1" applyFill="1" applyBorder="1" applyAlignment="1" applyProtection="1">
      <alignment horizontal="center" vertical="center"/>
      <protection locked="0"/>
    </xf>
    <xf numFmtId="1" fontId="3" fillId="34" borderId="55" xfId="57" applyNumberFormat="1" applyFont="1" applyFill="1" applyBorder="1" applyAlignment="1" applyProtection="1">
      <alignment horizontal="center" vertical="center"/>
      <protection locked="0"/>
    </xf>
    <xf numFmtId="0" fontId="0" fillId="37" borderId="31" xfId="57" applyFill="1" applyBorder="1" applyAlignment="1">
      <alignment horizontal="center" vertical="center"/>
      <protection/>
    </xf>
    <xf numFmtId="0" fontId="0" fillId="0" borderId="56" xfId="57" applyBorder="1" applyAlignment="1">
      <alignment horizontal="center" vertical="center"/>
      <protection/>
    </xf>
    <xf numFmtId="1" fontId="3" fillId="40" borderId="57" xfId="57" applyNumberFormat="1" applyFont="1" applyFill="1" applyBorder="1" applyAlignment="1" applyProtection="1">
      <alignment horizontal="center" vertical="center"/>
      <protection locked="0"/>
    </xf>
    <xf numFmtId="1" fontId="3" fillId="36" borderId="58" xfId="57" applyNumberFormat="1" applyFont="1" applyFill="1" applyBorder="1" applyAlignment="1" applyProtection="1">
      <alignment horizontal="center" vertical="center"/>
      <protection locked="0"/>
    </xf>
    <xf numFmtId="0" fontId="0" fillId="0" borderId="56" xfId="57" applyFill="1" applyBorder="1" applyAlignment="1">
      <alignment horizontal="center" vertical="center"/>
      <protection/>
    </xf>
    <xf numFmtId="0" fontId="0" fillId="42" borderId="56" xfId="57" applyFill="1" applyBorder="1" applyAlignment="1">
      <alignment horizontal="center" vertical="center"/>
      <protection/>
    </xf>
    <xf numFmtId="1" fontId="3" fillId="38" borderId="56" xfId="57" applyNumberFormat="1" applyFont="1" applyFill="1" applyBorder="1" applyAlignment="1" applyProtection="1">
      <alignment horizontal="center" vertical="center"/>
      <protection locked="0"/>
    </xf>
    <xf numFmtId="1" fontId="3" fillId="33" borderId="59" xfId="57" applyNumberFormat="1" applyFont="1" applyFill="1" applyBorder="1" applyAlignment="1" applyProtection="1">
      <alignment horizontal="center" vertical="center"/>
      <protection locked="0"/>
    </xf>
    <xf numFmtId="1" fontId="3" fillId="34" borderId="20" xfId="57" applyNumberFormat="1" applyFont="1" applyFill="1" applyBorder="1" applyAlignment="1" applyProtection="1">
      <alignment horizontal="center" vertical="center"/>
      <protection locked="0"/>
    </xf>
    <xf numFmtId="0" fontId="0" fillId="37" borderId="27" xfId="57" applyFill="1" applyBorder="1" applyAlignment="1">
      <alignment horizontal="center" vertical="center"/>
      <protection/>
    </xf>
    <xf numFmtId="0" fontId="0" fillId="0" borderId="28" xfId="57" applyBorder="1" applyAlignment="1">
      <alignment horizontal="center" vertical="center"/>
      <protection/>
    </xf>
    <xf numFmtId="1" fontId="7" fillId="43" borderId="24" xfId="57" applyNumberFormat="1" applyFont="1" applyFill="1" applyBorder="1" applyAlignment="1" applyProtection="1">
      <alignment horizontal="center" vertical="center"/>
      <protection locked="0"/>
    </xf>
    <xf numFmtId="1" fontId="7" fillId="0" borderId="24" xfId="57" applyNumberFormat="1" applyFont="1" applyFill="1" applyBorder="1" applyAlignment="1" applyProtection="1">
      <alignment horizontal="center" vertical="center"/>
      <protection locked="0"/>
    </xf>
    <xf numFmtId="1" fontId="7" fillId="44" borderId="39" xfId="57" applyNumberFormat="1" applyFont="1" applyFill="1" applyBorder="1" applyAlignment="1" applyProtection="1">
      <alignment horizontal="center" vertical="center"/>
      <protection locked="0"/>
    </xf>
    <xf numFmtId="1" fontId="7" fillId="33" borderId="60" xfId="57" applyNumberFormat="1" applyFont="1" applyFill="1" applyBorder="1" applyAlignment="1" applyProtection="1">
      <alignment horizontal="center" vertical="center"/>
      <protection locked="0"/>
    </xf>
    <xf numFmtId="1" fontId="7" fillId="33" borderId="54" xfId="57" applyNumberFormat="1" applyFont="1" applyFill="1" applyBorder="1" applyAlignment="1" applyProtection="1">
      <alignment horizontal="center" vertical="center"/>
      <protection locked="0"/>
    </xf>
    <xf numFmtId="2" fontId="7" fillId="44" borderId="39" xfId="57" applyNumberFormat="1" applyFont="1" applyFill="1" applyBorder="1" applyAlignment="1" applyProtection="1">
      <alignment horizontal="center" vertical="center"/>
      <protection locked="0"/>
    </xf>
    <xf numFmtId="2" fontId="7" fillId="34" borderId="16" xfId="57" applyNumberFormat="1" applyFont="1" applyFill="1" applyBorder="1" applyAlignment="1" applyProtection="1">
      <alignment horizontal="center" vertical="center"/>
      <protection locked="0"/>
    </xf>
    <xf numFmtId="2" fontId="7" fillId="35" borderId="24" xfId="57" applyNumberFormat="1" applyFont="1" applyFill="1" applyBorder="1" applyAlignment="1" applyProtection="1">
      <alignment horizontal="center" vertical="center"/>
      <protection locked="0"/>
    </xf>
    <xf numFmtId="2" fontId="7" fillId="34" borderId="24" xfId="57" applyNumberFormat="1" applyFont="1" applyFill="1" applyBorder="1" applyAlignment="1" applyProtection="1">
      <alignment horizontal="center" vertical="center"/>
      <protection locked="0"/>
    </xf>
    <xf numFmtId="2" fontId="7" fillId="36" borderId="24" xfId="57" applyNumberFormat="1" applyFont="1" applyFill="1" applyBorder="1" applyAlignment="1" applyProtection="1">
      <alignment horizontal="center" vertical="center"/>
      <protection locked="0"/>
    </xf>
    <xf numFmtId="2" fontId="7" fillId="43" borderId="24" xfId="57" applyNumberFormat="1" applyFont="1" applyFill="1" applyBorder="1" applyAlignment="1" applyProtection="1">
      <alignment horizontal="center" vertical="center"/>
      <protection locked="0"/>
    </xf>
    <xf numFmtId="2" fontId="7" fillId="35" borderId="33" xfId="57" applyNumberFormat="1" applyFont="1" applyFill="1" applyBorder="1" applyAlignment="1" applyProtection="1">
      <alignment horizontal="center" vertical="center"/>
      <protection locked="0"/>
    </xf>
    <xf numFmtId="2" fontId="7" fillId="0" borderId="24" xfId="57" applyNumberFormat="1" applyFont="1" applyFill="1" applyBorder="1" applyAlignment="1" applyProtection="1">
      <alignment horizontal="center" vertical="center"/>
      <protection locked="0"/>
    </xf>
    <xf numFmtId="2" fontId="7" fillId="39" borderId="24" xfId="57" applyNumberFormat="1" applyFont="1" applyFill="1" applyBorder="1" applyAlignment="1" applyProtection="1">
      <alignment horizontal="center" vertical="center"/>
      <protection locked="0"/>
    </xf>
    <xf numFmtId="2" fontId="7" fillId="39" borderId="33" xfId="57" applyNumberFormat="1" applyFont="1" applyFill="1" applyBorder="1" applyAlignment="1" applyProtection="1">
      <alignment horizontal="center" vertical="center"/>
      <protection locked="0"/>
    </xf>
    <xf numFmtId="1" fontId="7" fillId="34" borderId="16" xfId="57" applyNumberFormat="1" applyFont="1" applyFill="1" applyBorder="1" applyAlignment="1" applyProtection="1">
      <alignment horizontal="center" vertical="center"/>
      <protection locked="0"/>
    </xf>
    <xf numFmtId="1" fontId="7" fillId="34" borderId="17" xfId="57" applyNumberFormat="1" applyFont="1" applyFill="1" applyBorder="1" applyAlignment="1" applyProtection="1">
      <alignment horizontal="center" vertical="center"/>
      <protection locked="0"/>
    </xf>
    <xf numFmtId="1" fontId="7" fillId="36" borderId="24" xfId="57" applyNumberFormat="1" applyFont="1" applyFill="1" applyBorder="1" applyAlignment="1" applyProtection="1">
      <alignment horizontal="center" vertical="center"/>
      <protection locked="0"/>
    </xf>
    <xf numFmtId="1" fontId="7" fillId="36" borderId="25" xfId="57" applyNumberFormat="1" applyFont="1" applyFill="1" applyBorder="1" applyAlignment="1" applyProtection="1">
      <alignment horizontal="center" vertical="center"/>
      <protection locked="0"/>
    </xf>
    <xf numFmtId="1" fontId="7" fillId="34" borderId="24" xfId="57" applyNumberFormat="1" applyFont="1" applyFill="1" applyBorder="1" applyAlignment="1" applyProtection="1">
      <alignment horizontal="center" vertical="center"/>
      <protection locked="0"/>
    </xf>
    <xf numFmtId="1" fontId="7" fillId="34" borderId="25" xfId="57" applyNumberFormat="1" applyFont="1" applyFill="1" applyBorder="1" applyAlignment="1" applyProtection="1">
      <alignment horizontal="center" vertical="center"/>
      <protection locked="0"/>
    </xf>
    <xf numFmtId="1" fontId="7" fillId="39" borderId="33" xfId="57" applyNumberFormat="1" applyFont="1" applyFill="1" applyBorder="1" applyAlignment="1" applyProtection="1">
      <alignment horizontal="center" vertical="center"/>
      <protection locked="0"/>
    </xf>
    <xf numFmtId="1" fontId="7" fillId="39" borderId="34" xfId="57" applyNumberFormat="1" applyFont="1" applyFill="1" applyBorder="1" applyAlignment="1" applyProtection="1">
      <alignment horizontal="center" vertical="center"/>
      <protection locked="0"/>
    </xf>
    <xf numFmtId="1" fontId="7" fillId="39" borderId="24" xfId="57" applyNumberFormat="1" applyFont="1" applyFill="1" applyBorder="1" applyAlignment="1" applyProtection="1">
      <alignment horizontal="center" vertical="center"/>
      <protection locked="0"/>
    </xf>
    <xf numFmtId="1" fontId="7" fillId="39" borderId="25" xfId="57" applyNumberFormat="1" applyFont="1" applyFill="1" applyBorder="1" applyAlignment="1" applyProtection="1">
      <alignment horizontal="center" vertical="center"/>
      <protection locked="0"/>
    </xf>
    <xf numFmtId="2" fontId="7" fillId="33" borderId="60" xfId="57" applyNumberFormat="1" applyFont="1" applyFill="1" applyBorder="1" applyAlignment="1" applyProtection="1">
      <alignment horizontal="center" vertical="center"/>
      <protection locked="0"/>
    </xf>
    <xf numFmtId="164" fontId="7" fillId="33" borderId="60" xfId="57" applyNumberFormat="1" applyFont="1" applyFill="1" applyBorder="1" applyAlignment="1" applyProtection="1">
      <alignment horizontal="center" vertical="center"/>
      <protection locked="0"/>
    </xf>
    <xf numFmtId="1" fontId="3" fillId="33" borderId="61" xfId="57" applyNumberFormat="1" applyFont="1" applyFill="1" applyBorder="1" applyAlignment="1" applyProtection="1">
      <alignment horizontal="center" vertical="center"/>
      <protection locked="0"/>
    </xf>
    <xf numFmtId="1" fontId="3" fillId="33" borderId="10" xfId="57" applyNumberFormat="1" applyFont="1" applyFill="1" applyBorder="1" applyAlignment="1" applyProtection="1">
      <alignment horizontal="center" vertical="center"/>
      <protection locked="0"/>
    </xf>
    <xf numFmtId="164" fontId="3" fillId="33" borderId="62" xfId="57" applyNumberFormat="1" applyFont="1" applyFill="1" applyBorder="1" applyAlignment="1" applyProtection="1">
      <alignment horizontal="center" vertical="center"/>
      <protection locked="0"/>
    </xf>
    <xf numFmtId="1" fontId="3" fillId="33" borderId="51" xfId="57" applyNumberFormat="1" applyFont="1" applyFill="1" applyBorder="1" applyAlignment="1" applyProtection="1">
      <alignment horizontal="center" vertical="center"/>
      <protection locked="0"/>
    </xf>
    <xf numFmtId="1" fontId="3" fillId="33" borderId="62" xfId="57" applyNumberFormat="1" applyFont="1" applyFill="1" applyBorder="1" applyAlignment="1" applyProtection="1">
      <alignment horizontal="center" vertical="center"/>
      <protection locked="0"/>
    </xf>
    <xf numFmtId="1" fontId="3" fillId="33" borderId="63" xfId="57" applyNumberFormat="1" applyFont="1" applyFill="1" applyBorder="1" applyAlignment="1" applyProtection="1">
      <alignment horizontal="center" vertical="center"/>
      <protection locked="0"/>
    </xf>
    <xf numFmtId="0" fontId="52" fillId="0" borderId="64" xfId="0" applyFont="1" applyBorder="1" applyAlignment="1">
      <alignment horizontal="center" wrapText="1"/>
    </xf>
    <xf numFmtId="0" fontId="52" fillId="32" borderId="64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52" fillId="32" borderId="0" xfId="0" applyFont="1" applyFill="1" applyBorder="1" applyAlignment="1">
      <alignment horizontal="center" wrapText="1"/>
    </xf>
    <xf numFmtId="0" fontId="53" fillId="0" borderId="64" xfId="0" applyFont="1" applyBorder="1" applyAlignment="1">
      <alignment horizontal="center" wrapText="1"/>
    </xf>
    <xf numFmtId="1" fontId="3" fillId="38" borderId="65" xfId="57" applyNumberFormat="1" applyFont="1" applyFill="1" applyBorder="1" applyAlignment="1" applyProtection="1">
      <alignment horizontal="center" vertical="center"/>
      <protection locked="0"/>
    </xf>
    <xf numFmtId="0" fontId="0" fillId="0" borderId="66" xfId="0" applyBorder="1" applyAlignment="1">
      <alignment/>
    </xf>
    <xf numFmtId="0" fontId="0" fillId="0" borderId="49" xfId="0" applyBorder="1" applyAlignment="1">
      <alignment/>
    </xf>
    <xf numFmtId="0" fontId="4" fillId="33" borderId="19" xfId="57" applyFont="1" applyFill="1" applyBorder="1" applyAlignment="1" applyProtection="1">
      <alignment horizontal="center" vertical="center" textRotation="90"/>
      <protection locked="0"/>
    </xf>
    <xf numFmtId="0" fontId="4" fillId="33" borderId="27" xfId="57" applyFont="1" applyFill="1" applyBorder="1" applyAlignment="1" applyProtection="1">
      <alignment horizontal="center" vertical="center" textRotation="90"/>
      <protection locked="0"/>
    </xf>
    <xf numFmtId="0" fontId="4" fillId="33" borderId="50" xfId="57" applyFont="1" applyFill="1" applyBorder="1" applyAlignment="1" applyProtection="1">
      <alignment horizontal="center" vertical="center" textRotation="90"/>
      <protection locked="0"/>
    </xf>
    <xf numFmtId="0" fontId="12" fillId="33" borderId="16" xfId="57" applyFont="1" applyFill="1" applyBorder="1" applyAlignment="1" applyProtection="1">
      <alignment horizontal="center" vertical="center" textRotation="90" wrapText="1"/>
      <protection locked="0"/>
    </xf>
    <xf numFmtId="0" fontId="12" fillId="33" borderId="67" xfId="57" applyFont="1" applyFill="1" applyBorder="1" applyAlignment="1" applyProtection="1">
      <alignment horizontal="center" vertical="center" textRotation="90" wrapText="1"/>
      <protection locked="0"/>
    </xf>
    <xf numFmtId="0" fontId="12" fillId="33" borderId="68" xfId="57" applyFont="1" applyFill="1" applyBorder="1" applyAlignment="1" applyProtection="1">
      <alignment horizontal="center" vertical="center" textRotation="90" wrapText="1"/>
      <protection locked="0"/>
    </xf>
    <xf numFmtId="0" fontId="12" fillId="33" borderId="18" xfId="57" applyFont="1" applyFill="1" applyBorder="1" applyAlignment="1" applyProtection="1">
      <alignment horizontal="center" vertical="center" textRotation="90" wrapText="1"/>
      <protection locked="0"/>
    </xf>
    <xf numFmtId="0" fontId="12" fillId="33" borderId="69" xfId="57" applyFont="1" applyFill="1" applyBorder="1" applyAlignment="1" applyProtection="1">
      <alignment horizontal="center" vertical="center" textRotation="90" wrapText="1"/>
      <protection locked="0"/>
    </xf>
    <xf numFmtId="0" fontId="12" fillId="33" borderId="70" xfId="57" applyFont="1" applyFill="1" applyBorder="1" applyAlignment="1" applyProtection="1">
      <alignment horizontal="center" vertical="center" textRotation="90" wrapText="1"/>
      <protection locked="0"/>
    </xf>
    <xf numFmtId="0" fontId="13" fillId="33" borderId="19" xfId="57" applyFont="1" applyFill="1" applyBorder="1" applyAlignment="1" applyProtection="1">
      <alignment horizontal="center" vertical="center" textRotation="90"/>
      <protection locked="0"/>
    </xf>
    <xf numFmtId="0" fontId="13" fillId="33" borderId="27" xfId="57" applyFont="1" applyFill="1" applyBorder="1" applyAlignment="1" applyProtection="1">
      <alignment horizontal="center" vertical="center" textRotation="90"/>
      <protection locked="0"/>
    </xf>
    <xf numFmtId="0" fontId="13" fillId="33" borderId="50" xfId="57" applyFont="1" applyFill="1" applyBorder="1" applyAlignment="1" applyProtection="1">
      <alignment horizontal="center" vertical="center" textRotation="90"/>
      <protection locked="0"/>
    </xf>
    <xf numFmtId="0" fontId="4" fillId="33" borderId="24" xfId="57" applyFont="1" applyFill="1" applyBorder="1" applyAlignment="1" applyProtection="1">
      <alignment horizontal="center" vertical="center" textRotation="90"/>
      <protection locked="0"/>
    </xf>
    <xf numFmtId="0" fontId="4" fillId="33" borderId="61" xfId="57" applyFont="1" applyFill="1" applyBorder="1" applyAlignment="1" applyProtection="1">
      <alignment horizontal="center" vertical="center" textRotation="90"/>
      <protection locked="0"/>
    </xf>
    <xf numFmtId="0" fontId="11" fillId="33" borderId="71" xfId="57" applyFont="1" applyFill="1" applyBorder="1" applyAlignment="1" applyProtection="1">
      <alignment horizontal="center" vertical="center"/>
      <protection locked="0"/>
    </xf>
    <xf numFmtId="0" fontId="11" fillId="33" borderId="14" xfId="57" applyFont="1" applyFill="1" applyBorder="1" applyAlignment="1" applyProtection="1">
      <alignment horizontal="center" vertical="center"/>
      <protection locked="0"/>
    </xf>
    <xf numFmtId="0" fontId="11" fillId="33" borderId="72" xfId="57" applyFont="1" applyFill="1" applyBorder="1" applyAlignment="1" applyProtection="1">
      <alignment horizontal="center" vertical="center"/>
      <protection locked="0"/>
    </xf>
    <xf numFmtId="0" fontId="10" fillId="33" borderId="71" xfId="57" applyFont="1" applyFill="1" applyBorder="1" applyAlignment="1" applyProtection="1">
      <alignment horizontal="center" vertical="center"/>
      <protection locked="0"/>
    </xf>
    <xf numFmtId="0" fontId="10" fillId="33" borderId="14" xfId="57" applyFont="1" applyFill="1" applyBorder="1" applyAlignment="1" applyProtection="1">
      <alignment horizontal="center" vertical="center"/>
      <protection locked="0"/>
    </xf>
    <xf numFmtId="0" fontId="10" fillId="33" borderId="15" xfId="57" applyFont="1" applyFill="1" applyBorder="1" applyAlignment="1" applyProtection="1">
      <alignment horizontal="center" vertical="center"/>
      <protection locked="0"/>
    </xf>
    <xf numFmtId="0" fontId="6" fillId="33" borderId="71" xfId="57" applyFont="1" applyFill="1" applyBorder="1" applyAlignment="1" applyProtection="1">
      <alignment horizontal="center" vertical="center"/>
      <protection locked="0"/>
    </xf>
    <xf numFmtId="0" fontId="6" fillId="33" borderId="15" xfId="57" applyFont="1" applyFill="1" applyBorder="1" applyAlignment="1" applyProtection="1">
      <alignment horizontal="center" vertical="center"/>
      <protection locked="0"/>
    </xf>
    <xf numFmtId="0" fontId="4" fillId="33" borderId="25" xfId="57" applyFont="1" applyFill="1" applyBorder="1" applyAlignment="1" applyProtection="1">
      <alignment horizontal="center" vertical="center" textRotation="90"/>
      <protection locked="0"/>
    </xf>
    <xf numFmtId="0" fontId="4" fillId="33" borderId="10" xfId="57" applyFont="1" applyFill="1" applyBorder="1" applyAlignment="1" applyProtection="1">
      <alignment horizontal="center" vertical="center" textRotation="90"/>
      <protection locked="0"/>
    </xf>
    <xf numFmtId="0" fontId="4" fillId="33" borderId="25" xfId="57" applyFont="1" applyFill="1" applyBorder="1" applyAlignment="1" applyProtection="1">
      <alignment horizontal="center" vertical="center"/>
      <protection locked="0"/>
    </xf>
    <xf numFmtId="0" fontId="4" fillId="33" borderId="26" xfId="57" applyFont="1" applyFill="1" applyBorder="1" applyAlignment="1" applyProtection="1">
      <alignment horizontal="center" vertical="center"/>
      <protection locked="0"/>
    </xf>
    <xf numFmtId="0" fontId="5" fillId="33" borderId="73" xfId="57" applyFont="1" applyFill="1" applyBorder="1" applyAlignment="1" applyProtection="1">
      <alignment horizontal="center" vertical="center"/>
      <protection locked="0"/>
    </xf>
    <xf numFmtId="0" fontId="0" fillId="33" borderId="74" xfId="57" applyFill="1" applyBorder="1" applyProtection="1">
      <alignment/>
      <protection locked="0"/>
    </xf>
    <xf numFmtId="0" fontId="4" fillId="33" borderId="24" xfId="57" applyFont="1" applyFill="1" applyBorder="1" applyAlignment="1" applyProtection="1">
      <alignment horizontal="center" vertical="center"/>
      <protection locked="0"/>
    </xf>
    <xf numFmtId="0" fontId="4" fillId="33" borderId="31" xfId="57" applyFont="1" applyFill="1" applyBorder="1" applyAlignment="1" applyProtection="1">
      <alignment horizontal="center" vertical="center"/>
      <protection locked="0"/>
    </xf>
    <xf numFmtId="0" fontId="4" fillId="33" borderId="26" xfId="57" applyFont="1" applyFill="1" applyBorder="1" applyAlignment="1" applyProtection="1">
      <alignment horizontal="center" vertical="center" textRotation="90"/>
      <protection locked="0"/>
    </xf>
    <xf numFmtId="0" fontId="4" fillId="33" borderId="11" xfId="57" applyFont="1" applyFill="1" applyBorder="1" applyAlignment="1" applyProtection="1">
      <alignment horizontal="center" vertical="center" textRotation="90"/>
      <protection locked="0"/>
    </xf>
    <xf numFmtId="0" fontId="0" fillId="0" borderId="66" xfId="57" applyBorder="1">
      <alignment/>
      <protection/>
    </xf>
    <xf numFmtId="0" fontId="0" fillId="0" borderId="49" xfId="57" applyBorder="1">
      <alignment/>
      <protection/>
    </xf>
    <xf numFmtId="0" fontId="2" fillId="33" borderId="75" xfId="57" applyFont="1" applyFill="1" applyBorder="1" applyAlignment="1" applyProtection="1">
      <alignment horizontal="center" vertical="center"/>
      <protection locked="0"/>
    </xf>
    <xf numFmtId="0" fontId="2" fillId="33" borderId="76" xfId="57" applyFont="1" applyFill="1" applyBorder="1" applyAlignment="1" applyProtection="1">
      <alignment horizontal="center" vertical="center"/>
      <protection locked="0"/>
    </xf>
    <xf numFmtId="0" fontId="2" fillId="33" borderId="73" xfId="57" applyFont="1" applyFill="1" applyBorder="1" applyAlignment="1" applyProtection="1">
      <alignment horizontal="center" vertical="center"/>
      <protection locked="0"/>
    </xf>
    <xf numFmtId="0" fontId="2" fillId="33" borderId="77" xfId="57" applyFont="1" applyFill="1" applyBorder="1" applyAlignment="1" applyProtection="1">
      <alignment horizontal="center" vertical="center"/>
      <protection locked="0"/>
    </xf>
    <xf numFmtId="0" fontId="2" fillId="33" borderId="78" xfId="57" applyFont="1" applyFill="1" applyBorder="1" applyAlignment="1" applyProtection="1">
      <alignment horizontal="center" vertical="center"/>
      <protection locked="0"/>
    </xf>
    <xf numFmtId="0" fontId="2" fillId="33" borderId="29" xfId="57" applyFont="1" applyFill="1" applyBorder="1" applyAlignment="1" applyProtection="1">
      <alignment horizontal="center" vertical="center"/>
      <protection locked="0"/>
    </xf>
    <xf numFmtId="0" fontId="4" fillId="33" borderId="75" xfId="57" applyFont="1" applyFill="1" applyBorder="1" applyAlignment="1" applyProtection="1">
      <alignment horizontal="center" vertical="center"/>
      <protection locked="0"/>
    </xf>
    <xf numFmtId="0" fontId="4" fillId="33" borderId="76" xfId="57" applyFont="1" applyFill="1" applyBorder="1" applyAlignment="1" applyProtection="1">
      <alignment horizontal="center" vertical="center"/>
      <protection locked="0"/>
    </xf>
    <xf numFmtId="0" fontId="4" fillId="33" borderId="79" xfId="57" applyFont="1" applyFill="1" applyBorder="1" applyAlignment="1" applyProtection="1">
      <alignment horizontal="center" vertical="center"/>
      <protection locked="0"/>
    </xf>
    <xf numFmtId="0" fontId="4" fillId="33" borderId="31" xfId="57" applyFont="1" applyFill="1" applyBorder="1" applyAlignment="1" applyProtection="1">
      <alignment horizontal="center" vertical="center" textRotation="90"/>
      <protection locked="0"/>
    </xf>
    <xf numFmtId="0" fontId="4" fillId="33" borderId="59" xfId="57" applyFont="1" applyFill="1" applyBorder="1" applyAlignment="1" applyProtection="1">
      <alignment horizontal="center" vertical="center" textRotation="90"/>
      <protection locked="0"/>
    </xf>
    <xf numFmtId="0" fontId="2" fillId="33" borderId="75" xfId="57" applyFont="1" applyFill="1" applyBorder="1" applyAlignment="1" applyProtection="1">
      <alignment horizontal="center" vertical="center" textRotation="92"/>
      <protection locked="0"/>
    </xf>
    <xf numFmtId="0" fontId="2" fillId="33" borderId="76" xfId="57" applyFont="1" applyFill="1" applyBorder="1" applyAlignment="1" applyProtection="1">
      <alignment horizontal="center" vertical="center" textRotation="92"/>
      <protection locked="0"/>
    </xf>
    <xf numFmtId="0" fontId="2" fillId="33" borderId="79" xfId="57" applyFont="1" applyFill="1" applyBorder="1" applyAlignment="1" applyProtection="1">
      <alignment horizontal="center" vertical="center" textRotation="92"/>
      <protection locked="0"/>
    </xf>
    <xf numFmtId="0" fontId="9" fillId="33" borderId="18" xfId="52" applyFill="1" applyBorder="1" applyAlignment="1" applyProtection="1">
      <alignment horizontal="center" vertical="center"/>
      <protection locked="0"/>
    </xf>
    <xf numFmtId="0" fontId="9" fillId="33" borderId="69" xfId="52" applyFill="1" applyBorder="1" applyAlignment="1" applyProtection="1">
      <alignment horizontal="center" vertical="center"/>
      <protection locked="0"/>
    </xf>
    <xf numFmtId="0" fontId="9" fillId="33" borderId="70" xfId="52" applyFill="1" applyBorder="1" applyAlignment="1" applyProtection="1">
      <alignment horizontal="center" vertical="center"/>
      <protection locked="0"/>
    </xf>
    <xf numFmtId="0" fontId="2" fillId="33" borderId="80" xfId="57" applyFont="1" applyFill="1" applyBorder="1" applyAlignment="1" applyProtection="1">
      <alignment horizontal="center" vertical="center"/>
      <protection locked="0"/>
    </xf>
    <xf numFmtId="0" fontId="2" fillId="33" borderId="56" xfId="57" applyFont="1" applyFill="1" applyBorder="1" applyAlignment="1" applyProtection="1">
      <alignment horizontal="center" vertical="center"/>
      <protection locked="0"/>
    </xf>
    <xf numFmtId="0" fontId="2" fillId="33" borderId="33" xfId="57" applyFont="1" applyFill="1" applyBorder="1" applyAlignment="1" applyProtection="1">
      <alignment horizontal="center" vertical="center"/>
      <protection locked="0"/>
    </xf>
    <xf numFmtId="0" fontId="2" fillId="33" borderId="68" xfId="57" applyFont="1" applyFill="1" applyBorder="1" applyAlignment="1" applyProtection="1">
      <alignment horizontal="center" vertical="center"/>
      <protection locked="0"/>
    </xf>
    <xf numFmtId="0" fontId="2" fillId="33" borderId="36" xfId="57" applyFont="1" applyFill="1" applyBorder="1" applyAlignment="1" applyProtection="1">
      <alignment horizontal="center" vertical="center"/>
      <protection locked="0"/>
    </xf>
    <xf numFmtId="0" fontId="2" fillId="33" borderId="81" xfId="57" applyFont="1" applyFill="1" applyBorder="1" applyAlignment="1" applyProtection="1">
      <alignment horizontal="center" vertical="center"/>
      <protection locked="0"/>
    </xf>
    <xf numFmtId="0" fontId="2" fillId="33" borderId="82" xfId="57" applyFont="1" applyFill="1" applyBorder="1" applyAlignment="1" applyProtection="1">
      <alignment horizontal="center" vertical="center"/>
      <protection locked="0"/>
    </xf>
    <xf numFmtId="0" fontId="2" fillId="33" borderId="83" xfId="57" applyFont="1" applyFill="1" applyBorder="1" applyAlignment="1" applyProtection="1">
      <alignment horizontal="center" vertical="center"/>
      <protection locked="0"/>
    </xf>
    <xf numFmtId="0" fontId="2" fillId="33" borderId="84" xfId="57" applyFont="1" applyFill="1" applyBorder="1" applyAlignment="1" applyProtection="1">
      <alignment horizontal="center" vertical="center"/>
      <protection locked="0"/>
    </xf>
    <xf numFmtId="0" fontId="0" fillId="0" borderId="81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4" fillId="33" borderId="55" xfId="57" applyFont="1" applyFill="1" applyBorder="1" applyAlignment="1" applyProtection="1">
      <alignment horizontal="center" vertical="center"/>
      <protection locked="0"/>
    </xf>
    <xf numFmtId="0" fontId="4" fillId="33" borderId="73" xfId="57" applyFont="1" applyFill="1" applyBorder="1" applyAlignment="1" applyProtection="1">
      <alignment horizontal="center" vertical="center"/>
      <protection locked="0"/>
    </xf>
    <xf numFmtId="0" fontId="2" fillId="33" borderId="35" xfId="57" applyFont="1" applyFill="1" applyBorder="1" applyAlignment="1" applyProtection="1">
      <alignment horizontal="center" vertical="center"/>
      <protection locked="0"/>
    </xf>
    <xf numFmtId="0" fontId="2" fillId="33" borderId="70" xfId="57" applyFont="1" applyFill="1" applyBorder="1" applyAlignment="1" applyProtection="1">
      <alignment horizontal="center" vertical="center"/>
      <protection locked="0"/>
    </xf>
    <xf numFmtId="0" fontId="2" fillId="33" borderId="85" xfId="57" applyFont="1" applyFill="1" applyBorder="1" applyAlignment="1" applyProtection="1">
      <alignment horizontal="center" vertical="center"/>
      <protection locked="0"/>
    </xf>
    <xf numFmtId="0" fontId="2" fillId="33" borderId="34" xfId="57" applyFont="1" applyFill="1" applyBorder="1" applyAlignment="1" applyProtection="1">
      <alignment horizontal="center" vertical="center"/>
      <protection locked="0"/>
    </xf>
    <xf numFmtId="0" fontId="2" fillId="33" borderId="87" xfId="57" applyFont="1" applyFill="1" applyBorder="1" applyAlignment="1" applyProtection="1">
      <alignment horizontal="center" vertical="center"/>
      <protection locked="0"/>
    </xf>
    <xf numFmtId="0" fontId="2" fillId="33" borderId="12" xfId="57" applyFont="1" applyFill="1" applyBorder="1" applyAlignment="1" applyProtection="1">
      <alignment horizontal="center" vertical="center"/>
      <protection locked="0"/>
    </xf>
    <xf numFmtId="0" fontId="2" fillId="33" borderId="86" xfId="57" applyFont="1" applyFill="1" applyBorder="1" applyAlignment="1" applyProtection="1">
      <alignment horizontal="center" vertical="center"/>
      <protection locked="0"/>
    </xf>
    <xf numFmtId="1" fontId="7" fillId="34" borderId="88" xfId="57" applyNumberFormat="1" applyFont="1" applyFill="1" applyBorder="1" applyAlignment="1" applyProtection="1">
      <alignment horizontal="center" vertical="center"/>
      <protection locked="0"/>
    </xf>
    <xf numFmtId="1" fontId="7" fillId="34" borderId="89" xfId="57" applyNumberFormat="1" applyFont="1" applyFill="1" applyBorder="1" applyAlignment="1" applyProtection="1">
      <alignment horizontal="center" vertical="center"/>
      <protection locked="0"/>
    </xf>
    <xf numFmtId="1" fontId="7" fillId="34" borderId="16" xfId="57" applyNumberFormat="1" applyFont="1" applyFill="1" applyBorder="1" applyAlignment="1" applyProtection="1">
      <alignment horizontal="center" vertical="center"/>
      <protection locked="0"/>
    </xf>
    <xf numFmtId="1" fontId="7" fillId="34" borderId="17" xfId="57" applyNumberFormat="1" applyFont="1" applyFill="1" applyBorder="1" applyAlignment="1" applyProtection="1">
      <alignment horizontal="center" vertical="center"/>
      <protection locked="0"/>
    </xf>
    <xf numFmtId="164" fontId="7" fillId="34" borderId="17" xfId="57" applyNumberFormat="1" applyFont="1" applyFill="1" applyBorder="1" applyAlignment="1" applyProtection="1">
      <alignment horizontal="center" vertical="center"/>
      <protection locked="0"/>
    </xf>
    <xf numFmtId="164" fontId="7" fillId="34" borderId="18" xfId="57" applyNumberFormat="1" applyFont="1" applyFill="1" applyBorder="1" applyAlignment="1" applyProtection="1">
      <alignment horizontal="center" vertical="center"/>
      <protection locked="0"/>
    </xf>
    <xf numFmtId="0" fontId="4" fillId="33" borderId="84" xfId="57" applyFont="1" applyFill="1" applyBorder="1" applyAlignment="1" applyProtection="1">
      <alignment horizontal="center" vertical="center"/>
      <protection locked="0"/>
    </xf>
    <xf numFmtId="0" fontId="4" fillId="33" borderId="81" xfId="57" applyFont="1" applyFill="1" applyBorder="1" applyAlignment="1" applyProtection="1">
      <alignment horizontal="center" vertical="center"/>
      <protection locked="0"/>
    </xf>
    <xf numFmtId="0" fontId="4" fillId="33" borderId="85" xfId="57" applyFont="1" applyFill="1" applyBorder="1" applyAlignment="1" applyProtection="1">
      <alignment horizontal="center" vertical="center"/>
      <protection locked="0"/>
    </xf>
    <xf numFmtId="0" fontId="4" fillId="33" borderId="83" xfId="57" applyFont="1" applyFill="1" applyBorder="1" applyAlignment="1" applyProtection="1">
      <alignment horizontal="center" vertical="center"/>
      <protection locked="0"/>
    </xf>
    <xf numFmtId="164" fontId="7" fillId="34" borderId="88" xfId="57" applyNumberFormat="1" applyFont="1" applyFill="1" applyBorder="1" applyAlignment="1" applyProtection="1">
      <alignment horizontal="center" vertical="center"/>
      <protection locked="0"/>
    </xf>
    <xf numFmtId="0" fontId="0" fillId="0" borderId="89" xfId="0" applyBorder="1" applyAlignment="1">
      <alignment horizontal="center" vertical="center"/>
    </xf>
    <xf numFmtId="1" fontId="7" fillId="34" borderId="72" xfId="57" applyNumberFormat="1" applyFont="1" applyFill="1" applyBorder="1" applyAlignment="1" applyProtection="1">
      <alignment horizontal="center" vertical="center"/>
      <protection locked="0"/>
    </xf>
    <xf numFmtId="0" fontId="0" fillId="0" borderId="21" xfId="0" applyBorder="1" applyAlignment="1">
      <alignment horizontal="center" vertical="center"/>
    </xf>
    <xf numFmtId="1" fontId="7" fillId="36" borderId="90" xfId="57" applyNumberFormat="1" applyFont="1" applyFill="1" applyBorder="1" applyAlignment="1" applyProtection="1">
      <alignment horizontal="center" vertical="center"/>
      <protection locked="0"/>
    </xf>
    <xf numFmtId="1" fontId="7" fillId="36" borderId="91" xfId="57" applyNumberFormat="1" applyFont="1" applyFill="1" applyBorder="1" applyAlignment="1" applyProtection="1">
      <alignment horizontal="center" vertical="center"/>
      <protection locked="0"/>
    </xf>
    <xf numFmtId="1" fontId="7" fillId="36" borderId="24" xfId="57" applyNumberFormat="1" applyFont="1" applyFill="1" applyBorder="1" applyAlignment="1" applyProtection="1">
      <alignment horizontal="center" vertical="center"/>
      <protection locked="0"/>
    </xf>
    <xf numFmtId="1" fontId="7" fillId="36" borderId="25" xfId="57" applyNumberFormat="1" applyFont="1" applyFill="1" applyBorder="1" applyAlignment="1" applyProtection="1">
      <alignment horizontal="center" vertical="center"/>
      <protection locked="0"/>
    </xf>
    <xf numFmtId="164" fontId="7" fillId="39" borderId="25" xfId="57" applyNumberFormat="1" applyFont="1" applyFill="1" applyBorder="1" applyAlignment="1" applyProtection="1">
      <alignment horizontal="center" vertical="center"/>
      <protection locked="0"/>
    </xf>
    <xf numFmtId="164" fontId="7" fillId="35" borderId="31" xfId="57" applyNumberFormat="1" applyFont="1" applyFill="1" applyBorder="1" applyAlignment="1" applyProtection="1">
      <alignment horizontal="center" vertical="center"/>
      <protection locked="0"/>
    </xf>
    <xf numFmtId="164" fontId="7" fillId="39" borderId="26" xfId="57" applyNumberFormat="1" applyFont="1" applyFill="1" applyBorder="1" applyAlignment="1" applyProtection="1">
      <alignment horizontal="center" vertical="center"/>
      <protection locked="0"/>
    </xf>
    <xf numFmtId="164" fontId="7" fillId="39" borderId="90" xfId="57" applyNumberFormat="1" applyFont="1" applyFill="1" applyBorder="1" applyAlignment="1" applyProtection="1">
      <alignment horizontal="center" vertical="center"/>
      <protection locked="0"/>
    </xf>
    <xf numFmtId="0" fontId="0" fillId="0" borderId="91" xfId="0" applyBorder="1" applyAlignment="1">
      <alignment horizontal="center" vertical="center"/>
    </xf>
    <xf numFmtId="1" fontId="7" fillId="39" borderId="31" xfId="57" applyNumberFormat="1" applyFont="1" applyFill="1" applyBorder="1" applyAlignment="1" applyProtection="1">
      <alignment horizontal="center" vertical="center"/>
      <protection locked="0"/>
    </xf>
    <xf numFmtId="0" fontId="0" fillId="0" borderId="30" xfId="0" applyBorder="1" applyAlignment="1">
      <alignment horizontal="center" vertical="center"/>
    </xf>
    <xf numFmtId="1" fontId="7" fillId="34" borderId="90" xfId="57" applyNumberFormat="1" applyFont="1" applyFill="1" applyBorder="1" applyAlignment="1" applyProtection="1">
      <alignment horizontal="center" vertical="center"/>
      <protection locked="0"/>
    </xf>
    <xf numFmtId="1" fontId="7" fillId="34" borderId="91" xfId="57" applyNumberFormat="1" applyFont="1" applyFill="1" applyBorder="1" applyAlignment="1" applyProtection="1">
      <alignment horizontal="center" vertical="center"/>
      <protection locked="0"/>
    </xf>
    <xf numFmtId="1" fontId="7" fillId="41" borderId="24" xfId="57" applyNumberFormat="1" applyFont="1" applyFill="1" applyBorder="1" applyAlignment="1" applyProtection="1">
      <alignment horizontal="center" vertical="center"/>
      <protection locked="0"/>
    </xf>
    <xf numFmtId="1" fontId="7" fillId="41" borderId="25" xfId="57" applyNumberFormat="1" applyFont="1" applyFill="1" applyBorder="1" applyAlignment="1" applyProtection="1">
      <alignment horizontal="center" vertical="center"/>
      <protection locked="0"/>
    </xf>
    <xf numFmtId="1" fontId="7" fillId="34" borderId="25" xfId="57" applyNumberFormat="1" applyFont="1" applyFill="1" applyBorder="1" applyAlignment="1" applyProtection="1">
      <alignment horizontal="center" vertical="center"/>
      <protection locked="0"/>
    </xf>
    <xf numFmtId="1" fontId="7" fillId="34" borderId="24" xfId="57" applyNumberFormat="1" applyFont="1" applyFill="1" applyBorder="1" applyAlignment="1" applyProtection="1">
      <alignment horizontal="center" vertical="center"/>
      <protection locked="0"/>
    </xf>
    <xf numFmtId="164" fontId="7" fillId="34" borderId="25" xfId="57" applyNumberFormat="1" applyFont="1" applyFill="1" applyBorder="1" applyAlignment="1" applyProtection="1">
      <alignment horizontal="center" vertical="center"/>
      <protection locked="0"/>
    </xf>
    <xf numFmtId="164" fontId="7" fillId="34" borderId="31" xfId="57" applyNumberFormat="1" applyFont="1" applyFill="1" applyBorder="1" applyAlignment="1" applyProtection="1">
      <alignment horizontal="center" vertical="center"/>
      <protection locked="0"/>
    </xf>
    <xf numFmtId="164" fontId="7" fillId="34" borderId="26" xfId="57" applyNumberFormat="1" applyFont="1" applyFill="1" applyBorder="1" applyAlignment="1" applyProtection="1">
      <alignment horizontal="center" vertical="center"/>
      <protection locked="0"/>
    </xf>
    <xf numFmtId="164" fontId="7" fillId="34" borderId="90" xfId="57" applyNumberFormat="1" applyFont="1" applyFill="1" applyBorder="1" applyAlignment="1" applyProtection="1">
      <alignment horizontal="center" vertical="center"/>
      <protection locked="0"/>
    </xf>
    <xf numFmtId="164" fontId="0" fillId="0" borderId="91" xfId="0" applyNumberFormat="1" applyBorder="1" applyAlignment="1">
      <alignment horizontal="center" vertical="center"/>
    </xf>
    <xf numFmtId="1" fontId="7" fillId="34" borderId="31" xfId="57" applyNumberFormat="1" applyFont="1" applyFill="1" applyBorder="1" applyAlignment="1" applyProtection="1">
      <alignment horizontal="center" vertical="center"/>
      <protection locked="0"/>
    </xf>
    <xf numFmtId="164" fontId="7" fillId="36" borderId="25" xfId="57" applyNumberFormat="1" applyFont="1" applyFill="1" applyBorder="1" applyAlignment="1" applyProtection="1">
      <alignment horizontal="center" vertical="center"/>
      <protection locked="0"/>
    </xf>
    <xf numFmtId="164" fontId="7" fillId="36" borderId="26" xfId="57" applyNumberFormat="1" applyFont="1" applyFill="1" applyBorder="1" applyAlignment="1" applyProtection="1">
      <alignment horizontal="center" vertical="center"/>
      <protection locked="0"/>
    </xf>
    <xf numFmtId="164" fontId="7" fillId="36" borderId="90" xfId="57" applyNumberFormat="1" applyFont="1" applyFill="1" applyBorder="1" applyAlignment="1" applyProtection="1">
      <alignment horizontal="center" vertical="center"/>
      <protection locked="0"/>
    </xf>
    <xf numFmtId="1" fontId="7" fillId="36" borderId="31" xfId="57" applyNumberFormat="1" applyFont="1" applyFill="1" applyBorder="1" applyAlignment="1" applyProtection="1">
      <alignment horizontal="center" vertical="center"/>
      <protection locked="0"/>
    </xf>
    <xf numFmtId="1" fontId="7" fillId="43" borderId="90" xfId="57" applyNumberFormat="1" applyFont="1" applyFill="1" applyBorder="1" applyAlignment="1" applyProtection="1">
      <alignment horizontal="center" vertical="center"/>
      <protection locked="0"/>
    </xf>
    <xf numFmtId="1" fontId="7" fillId="43" borderId="91" xfId="57" applyNumberFormat="1" applyFont="1" applyFill="1" applyBorder="1" applyAlignment="1" applyProtection="1">
      <alignment horizontal="center" vertical="center"/>
      <protection locked="0"/>
    </xf>
    <xf numFmtId="1" fontId="7" fillId="43" borderId="24" xfId="57" applyNumberFormat="1" applyFont="1" applyFill="1" applyBorder="1" applyAlignment="1" applyProtection="1">
      <alignment horizontal="center" vertical="center"/>
      <protection locked="0"/>
    </xf>
    <xf numFmtId="1" fontId="7" fillId="43" borderId="25" xfId="57" applyNumberFormat="1" applyFont="1" applyFill="1" applyBorder="1" applyAlignment="1" applyProtection="1">
      <alignment horizontal="center" vertical="center"/>
      <protection locked="0"/>
    </xf>
    <xf numFmtId="164" fontId="7" fillId="43" borderId="25" xfId="57" applyNumberFormat="1" applyFont="1" applyFill="1" applyBorder="1" applyAlignment="1" applyProtection="1">
      <alignment horizontal="center" vertical="center"/>
      <protection locked="0"/>
    </xf>
    <xf numFmtId="164" fontId="7" fillId="43" borderId="26" xfId="57" applyNumberFormat="1" applyFont="1" applyFill="1" applyBorder="1" applyAlignment="1" applyProtection="1">
      <alignment horizontal="center" vertical="center"/>
      <protection locked="0"/>
    </xf>
    <xf numFmtId="164" fontId="7" fillId="43" borderId="90" xfId="57" applyNumberFormat="1" applyFont="1" applyFill="1" applyBorder="1" applyAlignment="1" applyProtection="1">
      <alignment horizontal="center" vertical="center"/>
      <protection locked="0"/>
    </xf>
    <xf numFmtId="1" fontId="7" fillId="43" borderId="31" xfId="57" applyNumberFormat="1" applyFont="1" applyFill="1" applyBorder="1" applyAlignment="1" applyProtection="1">
      <alignment horizontal="center" vertical="center"/>
      <protection locked="0"/>
    </xf>
    <xf numFmtId="1" fontId="7" fillId="39" borderId="90" xfId="57" applyNumberFormat="1" applyFont="1" applyFill="1" applyBorder="1" applyAlignment="1" applyProtection="1">
      <alignment horizontal="center" vertical="center"/>
      <protection locked="0"/>
    </xf>
    <xf numFmtId="1" fontId="7" fillId="39" borderId="91" xfId="57" applyNumberFormat="1" applyFont="1" applyFill="1" applyBorder="1" applyAlignment="1" applyProtection="1">
      <alignment horizontal="center" vertical="center"/>
      <protection locked="0"/>
    </xf>
    <xf numFmtId="1" fontId="7" fillId="39" borderId="33" xfId="57" applyNumberFormat="1" applyFont="1" applyFill="1" applyBorder="1" applyAlignment="1" applyProtection="1">
      <alignment horizontal="center" vertical="center"/>
      <protection locked="0"/>
    </xf>
    <xf numFmtId="1" fontId="7" fillId="39" borderId="34" xfId="57" applyNumberFormat="1" applyFont="1" applyFill="1" applyBorder="1" applyAlignment="1" applyProtection="1">
      <alignment horizontal="center" vertical="center"/>
      <protection locked="0"/>
    </xf>
    <xf numFmtId="164" fontId="7" fillId="39" borderId="34" xfId="57" applyNumberFormat="1" applyFont="1" applyFill="1" applyBorder="1" applyAlignment="1" applyProtection="1">
      <alignment horizontal="center" vertical="center"/>
      <protection locked="0"/>
    </xf>
    <xf numFmtId="164" fontId="7" fillId="39" borderId="35" xfId="57" applyNumberFormat="1" applyFont="1" applyFill="1" applyBorder="1" applyAlignment="1" applyProtection="1">
      <alignment horizontal="center" vertical="center"/>
      <protection locked="0"/>
    </xf>
    <xf numFmtId="1" fontId="7" fillId="0" borderId="90" xfId="57" applyNumberFormat="1" applyFont="1" applyFill="1" applyBorder="1" applyAlignment="1" applyProtection="1">
      <alignment horizontal="center" vertical="center"/>
      <protection locked="0"/>
    </xf>
    <xf numFmtId="1" fontId="7" fillId="0" borderId="91" xfId="57" applyNumberFormat="1" applyFont="1" applyFill="1" applyBorder="1" applyAlignment="1" applyProtection="1">
      <alignment horizontal="center" vertical="center"/>
      <protection locked="0"/>
    </xf>
    <xf numFmtId="1" fontId="7" fillId="0" borderId="24" xfId="57" applyNumberFormat="1" applyFont="1" applyFill="1" applyBorder="1" applyAlignment="1" applyProtection="1">
      <alignment horizontal="center" vertical="center"/>
      <protection locked="0"/>
    </xf>
    <xf numFmtId="1" fontId="7" fillId="0" borderId="25" xfId="57" applyNumberFormat="1" applyFont="1" applyFill="1" applyBorder="1" applyAlignment="1" applyProtection="1">
      <alignment horizontal="center" vertical="center"/>
      <protection locked="0"/>
    </xf>
    <xf numFmtId="164" fontId="7" fillId="0" borderId="25" xfId="57" applyNumberFormat="1" applyFont="1" applyFill="1" applyBorder="1" applyAlignment="1" applyProtection="1">
      <alignment horizontal="center" vertical="center"/>
      <protection locked="0"/>
    </xf>
    <xf numFmtId="164" fontId="7" fillId="0" borderId="26" xfId="57" applyNumberFormat="1" applyFont="1" applyFill="1" applyBorder="1" applyAlignment="1" applyProtection="1">
      <alignment horizontal="center" vertical="center"/>
      <protection locked="0"/>
    </xf>
    <xf numFmtId="164" fontId="7" fillId="0" borderId="90" xfId="57" applyNumberFormat="1" applyFont="1" applyFill="1" applyBorder="1" applyAlignment="1" applyProtection="1">
      <alignment horizontal="center" vertical="center"/>
      <protection locked="0"/>
    </xf>
    <xf numFmtId="1" fontId="7" fillId="0" borderId="31" xfId="57" applyNumberFormat="1" applyFont="1" applyFill="1" applyBorder="1" applyAlignment="1" applyProtection="1">
      <alignment horizontal="center" vertical="center"/>
      <protection locked="0"/>
    </xf>
    <xf numFmtId="1" fontId="7" fillId="39" borderId="24" xfId="57" applyNumberFormat="1" applyFont="1" applyFill="1" applyBorder="1" applyAlignment="1" applyProtection="1">
      <alignment horizontal="center" vertical="center"/>
      <protection locked="0"/>
    </xf>
    <xf numFmtId="1" fontId="7" fillId="39" borderId="25" xfId="57" applyNumberFormat="1" applyFont="1" applyFill="1" applyBorder="1" applyAlignment="1" applyProtection="1">
      <alignment horizontal="center" vertical="center"/>
      <protection locked="0"/>
    </xf>
    <xf numFmtId="1" fontId="7" fillId="39" borderId="92" xfId="57" applyNumberFormat="1" applyFont="1" applyFill="1" applyBorder="1" applyAlignment="1" applyProtection="1">
      <alignment horizontal="center" vertical="center"/>
      <protection locked="0"/>
    </xf>
    <xf numFmtId="1" fontId="7" fillId="39" borderId="93" xfId="57" applyNumberFormat="1" applyFont="1" applyFill="1" applyBorder="1" applyAlignment="1" applyProtection="1">
      <alignment horizontal="center" vertical="center"/>
      <protection locked="0"/>
    </xf>
    <xf numFmtId="164" fontId="7" fillId="39" borderId="92" xfId="57" applyNumberFormat="1" applyFont="1" applyFill="1" applyBorder="1" applyAlignment="1" applyProtection="1">
      <alignment horizontal="center" vertical="center"/>
      <protection locked="0"/>
    </xf>
    <xf numFmtId="0" fontId="0" fillId="0" borderId="93" xfId="0" applyBorder="1" applyAlignment="1">
      <alignment horizontal="center" vertical="center"/>
    </xf>
    <xf numFmtId="1" fontId="7" fillId="39" borderId="94" xfId="57" applyNumberFormat="1" applyFont="1" applyFill="1" applyBorder="1" applyAlignment="1" applyProtection="1">
      <alignment horizontal="center" vertical="center"/>
      <protection locked="0"/>
    </xf>
    <xf numFmtId="0" fontId="0" fillId="0" borderId="95" xfId="0" applyBorder="1" applyAlignment="1">
      <alignment horizontal="center" vertical="center"/>
    </xf>
    <xf numFmtId="1" fontId="7" fillId="44" borderId="39" xfId="57" applyNumberFormat="1" applyFont="1" applyFill="1" applyBorder="1" applyAlignment="1" applyProtection="1">
      <alignment horizontal="center" vertical="center"/>
      <protection locked="0"/>
    </xf>
    <xf numFmtId="1" fontId="7" fillId="44" borderId="40" xfId="57" applyNumberFormat="1" applyFont="1" applyFill="1" applyBorder="1" applyAlignment="1" applyProtection="1">
      <alignment horizontal="center" vertical="center"/>
      <protection locked="0"/>
    </xf>
    <xf numFmtId="164" fontId="7" fillId="44" borderId="40" xfId="57" applyNumberFormat="1" applyFont="1" applyFill="1" applyBorder="1" applyAlignment="1" applyProtection="1">
      <alignment horizontal="center" vertical="center"/>
      <protection locked="0"/>
    </xf>
    <xf numFmtId="164" fontId="7" fillId="44" borderId="41" xfId="57" applyNumberFormat="1" applyFont="1" applyFill="1" applyBorder="1" applyAlignment="1" applyProtection="1">
      <alignment horizontal="center" vertical="center"/>
      <protection locked="0"/>
    </xf>
    <xf numFmtId="164" fontId="7" fillId="44" borderId="39" xfId="57" applyNumberFormat="1" applyFont="1" applyFill="1" applyBorder="1" applyAlignment="1" applyProtection="1">
      <alignment horizontal="center" vertical="center"/>
      <protection locked="0"/>
    </xf>
    <xf numFmtId="1" fontId="7" fillId="44" borderId="57" xfId="57" applyNumberFormat="1" applyFont="1" applyFill="1" applyBorder="1" applyAlignment="1" applyProtection="1">
      <alignment horizontal="center" vertical="center"/>
      <protection locked="0"/>
    </xf>
    <xf numFmtId="0" fontId="0" fillId="0" borderId="44" xfId="57" applyBorder="1" applyAlignment="1" applyProtection="1">
      <alignment horizontal="center" vertical="center"/>
      <protection locked="0"/>
    </xf>
    <xf numFmtId="164" fontId="7" fillId="35" borderId="65" xfId="57" applyNumberFormat="1" applyFont="1" applyFill="1" applyBorder="1" applyAlignment="1" applyProtection="1">
      <alignment horizontal="center" vertical="center"/>
      <protection locked="0"/>
    </xf>
    <xf numFmtId="0" fontId="0" fillId="0" borderId="96" xfId="0" applyBorder="1" applyAlignment="1">
      <alignment horizontal="center" vertical="center"/>
    </xf>
    <xf numFmtId="1" fontId="7" fillId="35" borderId="58" xfId="57" applyNumberFormat="1" applyFont="1" applyFill="1" applyBorder="1" applyAlignment="1" applyProtection="1">
      <alignment horizontal="center" vertical="center"/>
      <protection locked="0"/>
    </xf>
    <xf numFmtId="0" fontId="0" fillId="0" borderId="49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1" fontId="7" fillId="33" borderId="97" xfId="57" applyNumberFormat="1" applyFont="1" applyFill="1" applyBorder="1" applyAlignment="1" applyProtection="1">
      <alignment horizontal="center" vertical="center"/>
      <protection locked="0"/>
    </xf>
    <xf numFmtId="1" fontId="7" fillId="33" borderId="98" xfId="57" applyNumberFormat="1" applyFont="1" applyFill="1" applyBorder="1" applyAlignment="1" applyProtection="1">
      <alignment horizontal="center" vertical="center"/>
      <protection locked="0"/>
    </xf>
    <xf numFmtId="164" fontId="7" fillId="33" borderId="99" xfId="57" applyNumberFormat="1" applyFont="1" applyFill="1" applyBorder="1" applyAlignment="1" applyProtection="1">
      <alignment horizontal="center" vertical="center"/>
      <protection locked="0"/>
    </xf>
    <xf numFmtId="164" fontId="7" fillId="33" borderId="52" xfId="57" applyNumberFormat="1" applyFont="1" applyFill="1" applyBorder="1" applyAlignment="1" applyProtection="1">
      <alignment horizontal="center" vertical="center"/>
      <protection locked="0"/>
    </xf>
    <xf numFmtId="164" fontId="7" fillId="33" borderId="53" xfId="57" applyNumberFormat="1" applyFont="1" applyFill="1" applyBorder="1" applyAlignment="1" applyProtection="1">
      <alignment horizontal="center" vertical="center"/>
      <protection locked="0"/>
    </xf>
    <xf numFmtId="164" fontId="7" fillId="33" borderId="54" xfId="57" applyNumberFormat="1" applyFont="1" applyFill="1" applyBorder="1" applyAlignment="1" applyProtection="1">
      <alignment horizontal="center" vertical="center"/>
      <protection locked="0"/>
    </xf>
    <xf numFmtId="164" fontId="7" fillId="33" borderId="60" xfId="57" applyNumberFormat="1" applyFont="1" applyFill="1" applyBorder="1" applyAlignment="1" applyProtection="1">
      <alignment horizontal="center" vertical="center"/>
      <protection locked="0"/>
    </xf>
    <xf numFmtId="0" fontId="0" fillId="0" borderId="99" xfId="0" applyBorder="1" applyAlignment="1">
      <alignment horizontal="center" vertical="center"/>
    </xf>
    <xf numFmtId="1" fontId="7" fillId="33" borderId="53" xfId="57" applyNumberFormat="1" applyFont="1" applyFill="1" applyBorder="1" applyAlignment="1" applyProtection="1">
      <alignment horizontal="center" vertical="center"/>
      <protection locked="0"/>
    </xf>
    <xf numFmtId="0" fontId="0" fillId="0" borderId="54" xfId="0" applyBorder="1" applyAlignment="1">
      <alignment horizontal="center" vertical="center"/>
    </xf>
    <xf numFmtId="2" fontId="7" fillId="33" borderId="60" xfId="57" applyNumberFormat="1" applyFont="1" applyFill="1" applyBorder="1" applyAlignment="1" applyProtection="1">
      <alignment horizontal="center" vertical="center"/>
      <protection locked="0"/>
    </xf>
    <xf numFmtId="2" fontId="0" fillId="0" borderId="99" xfId="0" applyNumberFormat="1" applyBorder="1" applyAlignment="1">
      <alignment horizontal="center" vertical="center"/>
    </xf>
    <xf numFmtId="2" fontId="7" fillId="44" borderId="39" xfId="57" applyNumberFormat="1" applyFont="1" applyFill="1" applyBorder="1" applyAlignment="1" applyProtection="1">
      <alignment horizontal="center" vertical="center"/>
      <protection locked="0"/>
    </xf>
    <xf numFmtId="2" fontId="7" fillId="44" borderId="40" xfId="57" applyNumberFormat="1" applyFont="1" applyFill="1" applyBorder="1" applyAlignment="1" applyProtection="1">
      <alignment horizontal="center" vertical="center"/>
      <protection locked="0"/>
    </xf>
    <xf numFmtId="2" fontId="7" fillId="39" borderId="92" xfId="57" applyNumberFormat="1" applyFont="1" applyFill="1" applyBorder="1" applyAlignment="1" applyProtection="1">
      <alignment horizontal="center" vertical="center"/>
      <protection locked="0"/>
    </xf>
    <xf numFmtId="2" fontId="0" fillId="0" borderId="93" xfId="0" applyNumberFormat="1" applyBorder="1" applyAlignment="1">
      <alignment horizontal="center" vertical="center"/>
    </xf>
    <xf numFmtId="2" fontId="7" fillId="0" borderId="90" xfId="57" applyNumberFormat="1" applyFont="1" applyFill="1" applyBorder="1" applyAlignment="1" applyProtection="1">
      <alignment horizontal="center" vertical="center"/>
      <protection locked="0"/>
    </xf>
    <xf numFmtId="2" fontId="0" fillId="0" borderId="91" xfId="0" applyNumberFormat="1" applyBorder="1" applyAlignment="1">
      <alignment horizontal="center" vertical="center"/>
    </xf>
    <xf numFmtId="2" fontId="7" fillId="39" borderId="90" xfId="57" applyNumberFormat="1" applyFont="1" applyFill="1" applyBorder="1" applyAlignment="1" applyProtection="1">
      <alignment horizontal="center" vertical="center"/>
      <protection locked="0"/>
    </xf>
    <xf numFmtId="2" fontId="7" fillId="34" borderId="90" xfId="57" applyNumberFormat="1" applyFont="1" applyFill="1" applyBorder="1" applyAlignment="1" applyProtection="1">
      <alignment horizontal="center" vertical="center"/>
      <protection locked="0"/>
    </xf>
    <xf numFmtId="2" fontId="7" fillId="35" borderId="65" xfId="57" applyNumberFormat="1" applyFont="1" applyFill="1" applyBorder="1" applyAlignment="1" applyProtection="1">
      <alignment horizontal="center" vertical="center"/>
      <protection locked="0"/>
    </xf>
    <xf numFmtId="2" fontId="0" fillId="0" borderId="96" xfId="0" applyNumberFormat="1" applyBorder="1" applyAlignment="1">
      <alignment horizontal="center" vertical="center"/>
    </xf>
    <xf numFmtId="2" fontId="7" fillId="43" borderId="90" xfId="57" applyNumberFormat="1" applyFont="1" applyFill="1" applyBorder="1" applyAlignment="1" applyProtection="1">
      <alignment horizontal="center" vertical="center"/>
      <protection locked="0"/>
    </xf>
    <xf numFmtId="2" fontId="7" fillId="36" borderId="90" xfId="57" applyNumberFormat="1" applyFont="1" applyFill="1" applyBorder="1" applyAlignment="1" applyProtection="1">
      <alignment horizontal="center" vertical="center"/>
      <protection locked="0"/>
    </xf>
    <xf numFmtId="0" fontId="13" fillId="33" borderId="75" xfId="57" applyFont="1" applyFill="1" applyBorder="1" applyAlignment="1" applyProtection="1">
      <alignment horizontal="center" vertical="center" textRotation="92"/>
      <protection locked="0"/>
    </xf>
    <xf numFmtId="0" fontId="15" fillId="0" borderId="76" xfId="0" applyFont="1" applyBorder="1" applyAlignment="1">
      <alignment horizontal="center" vertical="center"/>
    </xf>
    <xf numFmtId="0" fontId="15" fillId="0" borderId="73" xfId="0" applyFont="1" applyBorder="1" applyAlignment="1">
      <alignment horizontal="center" vertical="center"/>
    </xf>
    <xf numFmtId="0" fontId="13" fillId="33" borderId="75" xfId="57" applyFont="1" applyFill="1" applyBorder="1" applyAlignment="1" applyProtection="1">
      <alignment horizontal="center" vertical="center"/>
      <protection locked="0"/>
    </xf>
    <xf numFmtId="0" fontId="13" fillId="33" borderId="76" xfId="57" applyFont="1" applyFill="1" applyBorder="1" applyAlignment="1" applyProtection="1">
      <alignment horizontal="center" vertical="center"/>
      <protection locked="0"/>
    </xf>
    <xf numFmtId="0" fontId="13" fillId="33" borderId="79" xfId="57" applyFont="1" applyFill="1" applyBorder="1" applyAlignment="1" applyProtection="1">
      <alignment horizontal="center" vertical="center"/>
      <protection locked="0"/>
    </xf>
    <xf numFmtId="0" fontId="13" fillId="33" borderId="55" xfId="57" applyFont="1" applyFill="1" applyBorder="1" applyAlignment="1" applyProtection="1">
      <alignment horizontal="center" vertical="center"/>
      <protection locked="0"/>
    </xf>
    <xf numFmtId="0" fontId="13" fillId="33" borderId="73" xfId="57" applyFont="1" applyFill="1" applyBorder="1" applyAlignment="1" applyProtection="1">
      <alignment horizontal="center" vertical="center"/>
      <protection locked="0"/>
    </xf>
    <xf numFmtId="2" fontId="7" fillId="34" borderId="88" xfId="57" applyNumberFormat="1" applyFont="1" applyFill="1" applyBorder="1" applyAlignment="1" applyProtection="1">
      <alignment horizontal="center" vertical="center"/>
      <protection locked="0"/>
    </xf>
    <xf numFmtId="2" fontId="0" fillId="0" borderId="89" xfId="0" applyNumberFormat="1" applyBorder="1" applyAlignment="1">
      <alignment horizontal="center" vertical="center"/>
    </xf>
    <xf numFmtId="0" fontId="13" fillId="33" borderId="76" xfId="57" applyFont="1" applyFill="1" applyBorder="1" applyAlignment="1" applyProtection="1">
      <alignment horizontal="center" vertical="center" textRotation="92"/>
      <protection locked="0"/>
    </xf>
    <xf numFmtId="0" fontId="13" fillId="33" borderId="79" xfId="57" applyFont="1" applyFill="1" applyBorder="1" applyAlignment="1" applyProtection="1">
      <alignment horizontal="center" vertical="center" textRotation="92"/>
      <protection locked="0"/>
    </xf>
    <xf numFmtId="0" fontId="13" fillId="33" borderId="75" xfId="57" applyFont="1" applyFill="1" applyBorder="1" applyAlignment="1" applyProtection="1">
      <alignment horizontal="center" vertical="center" wrapText="1"/>
      <protection locked="0"/>
    </xf>
    <xf numFmtId="0" fontId="13" fillId="33" borderId="73" xfId="57" applyFont="1" applyFill="1" applyBorder="1" applyAlignment="1" applyProtection="1">
      <alignment horizontal="center" vertical="center" wrapText="1"/>
      <protection locked="0"/>
    </xf>
    <xf numFmtId="0" fontId="13" fillId="33" borderId="77" xfId="57" applyFont="1" applyFill="1" applyBorder="1" applyAlignment="1" applyProtection="1">
      <alignment horizontal="center" vertical="center" wrapText="1"/>
      <protection locked="0"/>
    </xf>
    <xf numFmtId="0" fontId="13" fillId="33" borderId="29" xfId="57" applyFont="1" applyFill="1" applyBorder="1" applyAlignment="1" applyProtection="1">
      <alignment horizontal="center" vertical="center" wrapText="1"/>
      <protection locked="0"/>
    </xf>
    <xf numFmtId="0" fontId="13" fillId="33" borderId="77" xfId="57" applyFont="1" applyFill="1" applyBorder="1" applyAlignment="1" applyProtection="1">
      <alignment horizontal="center" vertical="center"/>
      <protection locked="0"/>
    </xf>
    <xf numFmtId="0" fontId="13" fillId="33" borderId="78" xfId="57" applyFont="1" applyFill="1" applyBorder="1" applyAlignment="1" applyProtection="1">
      <alignment horizontal="center" vertical="center"/>
      <protection locked="0"/>
    </xf>
    <xf numFmtId="0" fontId="13" fillId="33" borderId="29" xfId="57" applyFont="1" applyFill="1" applyBorder="1" applyAlignment="1" applyProtection="1">
      <alignment horizontal="center" vertical="center"/>
      <protection locked="0"/>
    </xf>
    <xf numFmtId="0" fontId="4" fillId="33" borderId="33" xfId="57" applyFont="1" applyFill="1" applyBorder="1" applyAlignment="1" applyProtection="1">
      <alignment horizontal="center" vertical="center"/>
      <protection locked="0"/>
    </xf>
    <xf numFmtId="0" fontId="4" fillId="33" borderId="68" xfId="57" applyFont="1" applyFill="1" applyBorder="1" applyAlignment="1" applyProtection="1">
      <alignment horizontal="center" vertical="center"/>
      <protection locked="0"/>
    </xf>
    <xf numFmtId="0" fontId="4" fillId="33" borderId="35" xfId="57" applyFont="1" applyFill="1" applyBorder="1" applyAlignment="1" applyProtection="1">
      <alignment horizontal="center" vertical="center"/>
      <protection locked="0"/>
    </xf>
    <xf numFmtId="0" fontId="4" fillId="33" borderId="70" xfId="57" applyFont="1" applyFill="1" applyBorder="1" applyAlignment="1" applyProtection="1">
      <alignment horizontal="center" vertical="center"/>
      <protection locked="0"/>
    </xf>
    <xf numFmtId="164" fontId="3" fillId="35" borderId="28" xfId="57" applyNumberFormat="1" applyFont="1" applyFill="1" applyBorder="1" applyAlignment="1" applyProtection="1">
      <alignment horizontal="center" vertical="center"/>
      <protection locked="0"/>
    </xf>
    <xf numFmtId="164" fontId="3" fillId="33" borderId="51" xfId="57" applyNumberFormat="1" applyFont="1" applyFill="1" applyBorder="1" applyAlignment="1" applyProtection="1">
      <alignment horizontal="center" vertical="center"/>
      <protection locked="0"/>
    </xf>
    <xf numFmtId="0" fontId="2" fillId="33" borderId="38" xfId="57" applyFont="1" applyFill="1" applyBorder="1" applyAlignment="1" applyProtection="1">
      <alignment horizontal="center" vertical="center"/>
      <protection locked="0"/>
    </xf>
    <xf numFmtId="0" fontId="2" fillId="33" borderId="100" xfId="57" applyFont="1" applyFill="1" applyBorder="1" applyAlignment="1" applyProtection="1">
      <alignment horizontal="center" vertical="center"/>
      <protection locked="0"/>
    </xf>
    <xf numFmtId="164" fontId="7" fillId="34" borderId="55" xfId="57" applyNumberFormat="1" applyFont="1" applyFill="1" applyBorder="1" applyAlignment="1" applyProtection="1">
      <alignment horizontal="center" vertical="center"/>
      <protection locked="0"/>
    </xf>
    <xf numFmtId="164" fontId="7" fillId="39" borderId="31" xfId="57" applyNumberFormat="1" applyFont="1" applyFill="1" applyBorder="1" applyAlignment="1" applyProtection="1">
      <alignment horizontal="center" vertical="center"/>
      <protection locked="0"/>
    </xf>
    <xf numFmtId="164" fontId="7" fillId="36" borderId="31" xfId="57" applyNumberFormat="1" applyFont="1" applyFill="1" applyBorder="1" applyAlignment="1" applyProtection="1">
      <alignment horizontal="center" vertical="center"/>
      <protection locked="0"/>
    </xf>
    <xf numFmtId="164" fontId="7" fillId="43" borderId="31" xfId="57" applyNumberFormat="1" applyFont="1" applyFill="1" applyBorder="1" applyAlignment="1" applyProtection="1">
      <alignment horizontal="center" vertical="center"/>
      <protection locked="0"/>
    </xf>
    <xf numFmtId="164" fontId="7" fillId="39" borderId="36" xfId="57" applyNumberFormat="1" applyFont="1" applyFill="1" applyBorder="1" applyAlignment="1" applyProtection="1">
      <alignment horizontal="center" vertical="center"/>
      <protection locked="0"/>
    </xf>
    <xf numFmtId="164" fontId="7" fillId="0" borderId="31" xfId="57" applyNumberFormat="1" applyFont="1" applyFill="1" applyBorder="1" applyAlignment="1" applyProtection="1">
      <alignment horizontal="center" vertical="center"/>
      <protection locked="0"/>
    </xf>
    <xf numFmtId="164" fontId="7" fillId="44" borderId="57" xfId="57" applyNumberFormat="1" applyFont="1" applyFill="1" applyBorder="1" applyAlignment="1" applyProtection="1">
      <alignment horizontal="center" vertical="center"/>
      <protection locked="0"/>
    </xf>
    <xf numFmtId="164" fontId="7" fillId="33" borderId="101" xfId="57" applyNumberFormat="1" applyFont="1" applyFill="1" applyBorder="1" applyAlignment="1" applyProtection="1">
      <alignment horizontal="center" vertical="center"/>
      <protection locked="0"/>
    </xf>
    <xf numFmtId="0" fontId="2" fillId="33" borderId="75" xfId="57" applyFont="1" applyFill="1" applyBorder="1" applyAlignment="1" applyProtection="1">
      <alignment horizontal="center" vertical="center" wrapText="1"/>
      <protection locked="0"/>
    </xf>
    <xf numFmtId="0" fontId="0" fillId="0" borderId="76" xfId="57" applyFont="1" applyBorder="1" applyAlignment="1">
      <alignment horizontal="center" vertical="center"/>
      <protection/>
    </xf>
    <xf numFmtId="164" fontId="3" fillId="34" borderId="75" xfId="57" applyNumberFormat="1" applyFont="1" applyFill="1" applyBorder="1" applyAlignment="1" applyProtection="1">
      <alignment horizontal="center" vertical="center"/>
      <protection locked="0"/>
    </xf>
    <xf numFmtId="0" fontId="3" fillId="37" borderId="90" xfId="57" applyFont="1" applyFill="1" applyBorder="1" applyAlignment="1">
      <alignment horizontal="center" vertical="center"/>
      <protection/>
    </xf>
    <xf numFmtId="0" fontId="3" fillId="0" borderId="77" xfId="57" applyFont="1" applyBorder="1" applyAlignment="1">
      <alignment horizontal="center" vertical="center"/>
      <protection/>
    </xf>
    <xf numFmtId="164" fontId="3" fillId="35" borderId="90" xfId="57" applyNumberFormat="1" applyFont="1" applyFill="1" applyBorder="1" applyAlignment="1" applyProtection="1">
      <alignment horizontal="center" vertical="center"/>
      <protection locked="0"/>
    </xf>
    <xf numFmtId="164" fontId="3" fillId="36" borderId="65" xfId="57" applyNumberFormat="1" applyFont="1" applyFill="1" applyBorder="1" applyAlignment="1" applyProtection="1">
      <alignment horizontal="center" vertical="center"/>
      <protection locked="0"/>
    </xf>
    <xf numFmtId="0" fontId="7" fillId="0" borderId="77" xfId="57" applyFont="1" applyBorder="1" applyAlignment="1">
      <alignment horizontal="center" vertical="center"/>
      <protection/>
    </xf>
    <xf numFmtId="0" fontId="7" fillId="42" borderId="77" xfId="57" applyFont="1" applyFill="1" applyBorder="1" applyAlignment="1">
      <alignment horizontal="center" vertical="center"/>
      <protection/>
    </xf>
    <xf numFmtId="164" fontId="3" fillId="38" borderId="27" xfId="57" applyNumberFormat="1" applyFont="1" applyFill="1" applyBorder="1" applyAlignment="1" applyProtection="1">
      <alignment horizontal="center" vertical="center"/>
      <protection locked="0"/>
    </xf>
    <xf numFmtId="164" fontId="3" fillId="35" borderId="37" xfId="57" applyNumberFormat="1" applyFont="1" applyFill="1" applyBorder="1" applyAlignment="1" applyProtection="1">
      <alignment horizontal="center" vertical="center"/>
      <protection locked="0"/>
    </xf>
    <xf numFmtId="164" fontId="3" fillId="0" borderId="27" xfId="57" applyNumberFormat="1" applyFont="1" applyFill="1" applyBorder="1" applyAlignment="1" applyProtection="1">
      <alignment horizontal="center" vertical="center"/>
      <protection locked="0"/>
    </xf>
    <xf numFmtId="164" fontId="3" fillId="39" borderId="27" xfId="57" applyNumberFormat="1" applyFont="1" applyFill="1" applyBorder="1" applyAlignment="1" applyProtection="1">
      <alignment horizontal="center" vertical="center"/>
      <protection locked="0"/>
    </xf>
    <xf numFmtId="164" fontId="3" fillId="39" borderId="37" xfId="57" applyNumberFormat="1" applyFont="1" applyFill="1" applyBorder="1" applyAlignment="1" applyProtection="1">
      <alignment horizontal="center" vertical="center"/>
      <protection locked="0"/>
    </xf>
    <xf numFmtId="0" fontId="12" fillId="33" borderId="20" xfId="57" applyFont="1" applyFill="1" applyBorder="1" applyAlignment="1" applyProtection="1">
      <alignment horizontal="center" vertical="center" textRotation="90" wrapText="1"/>
      <protection locked="0"/>
    </xf>
    <xf numFmtId="0" fontId="0" fillId="0" borderId="102" xfId="0" applyBorder="1" applyAlignment="1">
      <alignment horizontal="center" vertical="center" textRotation="90" wrapText="1"/>
    </xf>
    <xf numFmtId="0" fontId="0" fillId="0" borderId="103" xfId="0" applyBorder="1" applyAlignment="1">
      <alignment horizontal="center" vertical="center" textRotation="90" wrapText="1"/>
    </xf>
    <xf numFmtId="0" fontId="34" fillId="33" borderId="74" xfId="57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Hyperlink 2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152400</xdr:colOff>
      <xdr:row>0</xdr:row>
      <xdr:rowOff>76200</xdr:rowOff>
    </xdr:from>
    <xdr:to>
      <xdr:col>23</xdr:col>
      <xdr:colOff>714375</xdr:colOff>
      <xdr:row>1</xdr:row>
      <xdr:rowOff>304800</xdr:rowOff>
    </xdr:to>
    <xdr:pic>
      <xdr:nvPicPr>
        <xdr:cNvPr id="1" name="Picture 5" descr="ARM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63150" y="76200"/>
          <a:ext cx="561975" cy="533400"/>
        </a:xfrm>
        <a:prstGeom prst="rect">
          <a:avLst/>
        </a:prstGeom>
        <a:noFill/>
        <a:ln w="9525" cmpd="sng">
          <a:solidFill>
            <a:srgbClr val="CCC1DA"/>
          </a:solidFill>
          <a:headEnd type="none"/>
          <a:tailEnd type="none"/>
        </a:ln>
      </xdr:spPr>
    </xdr:pic>
    <xdr:clientData/>
  </xdr:twoCellAnchor>
  <xdr:twoCellAnchor editAs="oneCell">
    <xdr:from>
      <xdr:col>23</xdr:col>
      <xdr:colOff>85725</xdr:colOff>
      <xdr:row>31</xdr:row>
      <xdr:rowOff>95250</xdr:rowOff>
    </xdr:from>
    <xdr:to>
      <xdr:col>23</xdr:col>
      <xdr:colOff>809625</xdr:colOff>
      <xdr:row>34</xdr:row>
      <xdr:rowOff>104775</xdr:rowOff>
    </xdr:to>
    <xdr:pic>
      <xdr:nvPicPr>
        <xdr:cNvPr id="2" name="Picture 10" descr="ARM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96475" y="7362825"/>
          <a:ext cx="723900" cy="723900"/>
        </a:xfrm>
        <a:prstGeom prst="rect">
          <a:avLst/>
        </a:prstGeom>
        <a:noFill/>
        <a:ln w="12700" cmpd="sng">
          <a:solidFill>
            <a:srgbClr val="E6E0EC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114300</xdr:colOff>
      <xdr:row>0</xdr:row>
      <xdr:rowOff>19050</xdr:rowOff>
    </xdr:from>
    <xdr:to>
      <xdr:col>20</xdr:col>
      <xdr:colOff>666750</xdr:colOff>
      <xdr:row>3</xdr:row>
      <xdr:rowOff>9525</xdr:rowOff>
    </xdr:to>
    <xdr:pic>
      <xdr:nvPicPr>
        <xdr:cNvPr id="1" name="Picture 5" descr="ARM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19050"/>
          <a:ext cx="552450" cy="552450"/>
        </a:xfrm>
        <a:prstGeom prst="rect">
          <a:avLst/>
        </a:prstGeom>
        <a:noFill/>
        <a:ln w="9525" cmpd="sng">
          <a:solidFill>
            <a:srgbClr val="E6E0EC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edc.ir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5"/>
  <sheetViews>
    <sheetView tabSelected="1" workbookViewId="0" topLeftCell="E22">
      <selection activeCell="P18" sqref="P18"/>
    </sheetView>
  </sheetViews>
  <sheetFormatPr defaultColWidth="9.140625" defaultRowHeight="12.75"/>
  <cols>
    <col min="1" max="1" width="7.140625" style="1" customWidth="1"/>
    <col min="2" max="2" width="5.28125" style="1" customWidth="1"/>
    <col min="3" max="4" width="7.8515625" style="1" customWidth="1"/>
    <col min="5" max="5" width="6.7109375" style="1" customWidth="1"/>
    <col min="6" max="6" width="6.00390625" style="1" customWidth="1"/>
    <col min="7" max="8" width="7.7109375" style="1" customWidth="1"/>
    <col min="9" max="10" width="7.8515625" style="1" customWidth="1"/>
    <col min="11" max="11" width="4.8515625" style="1" customWidth="1"/>
    <col min="12" max="12" width="5.140625" style="1" customWidth="1"/>
    <col min="13" max="13" width="5.421875" style="1" customWidth="1"/>
    <col min="14" max="14" width="4.57421875" style="1" customWidth="1"/>
    <col min="15" max="15" width="6.57421875" style="1" customWidth="1"/>
    <col min="16" max="17" width="5.140625" style="1" customWidth="1"/>
    <col min="18" max="18" width="4.7109375" style="1" customWidth="1"/>
    <col min="19" max="19" width="6.28125" style="1" customWidth="1"/>
    <col min="20" max="20" width="6.8515625" style="1" customWidth="1"/>
    <col min="21" max="22" width="6.7109375" style="1" customWidth="1"/>
    <col min="23" max="23" width="7.00390625" style="1" customWidth="1"/>
    <col min="24" max="24" width="13.28125" style="1" customWidth="1"/>
    <col min="25" max="16384" width="9.140625" style="1" customWidth="1"/>
  </cols>
  <sheetData>
    <row r="1" spans="1:24" ht="24" customHeight="1" thickBot="1">
      <c r="A1" s="248" t="s">
        <v>0</v>
      </c>
      <c r="B1" s="249"/>
      <c r="C1" s="249"/>
      <c r="D1" s="249"/>
      <c r="E1" s="249"/>
      <c r="F1" s="249"/>
      <c r="G1" s="249"/>
      <c r="H1" s="249"/>
      <c r="I1" s="249"/>
      <c r="J1" s="250"/>
      <c r="K1" s="251" t="s">
        <v>1</v>
      </c>
      <c r="L1" s="252"/>
      <c r="M1" s="252"/>
      <c r="N1" s="252"/>
      <c r="O1" s="253"/>
      <c r="P1" s="243" t="s">
        <v>71</v>
      </c>
      <c r="Q1" s="243" t="s">
        <v>72</v>
      </c>
      <c r="R1" s="254" t="s">
        <v>17</v>
      </c>
      <c r="S1" s="255"/>
      <c r="T1" s="455" t="s">
        <v>65</v>
      </c>
      <c r="U1" s="456"/>
      <c r="V1" s="298"/>
      <c r="W1" s="234" t="s">
        <v>18</v>
      </c>
      <c r="X1" s="260"/>
    </row>
    <row r="2" spans="1:24" ht="24.75" customHeight="1">
      <c r="A2" s="262" t="s">
        <v>2</v>
      </c>
      <c r="B2" s="258"/>
      <c r="C2" s="258"/>
      <c r="D2" s="258"/>
      <c r="E2" s="258"/>
      <c r="F2" s="258"/>
      <c r="G2" s="263"/>
      <c r="H2" s="262" t="s">
        <v>62</v>
      </c>
      <c r="I2" s="258"/>
      <c r="J2" s="259"/>
      <c r="K2" s="246" t="s">
        <v>12</v>
      </c>
      <c r="L2" s="256" t="s">
        <v>16</v>
      </c>
      <c r="M2" s="256" t="s">
        <v>15</v>
      </c>
      <c r="N2" s="256" t="s">
        <v>14</v>
      </c>
      <c r="O2" s="264" t="s">
        <v>13</v>
      </c>
      <c r="P2" s="244"/>
      <c r="Q2" s="244"/>
      <c r="R2" s="246" t="s">
        <v>70</v>
      </c>
      <c r="S2" s="246" t="s">
        <v>69</v>
      </c>
      <c r="T2" s="237" t="s">
        <v>100</v>
      </c>
      <c r="U2" s="240" t="s">
        <v>101</v>
      </c>
      <c r="V2" s="469" t="s">
        <v>102</v>
      </c>
      <c r="W2" s="235"/>
      <c r="X2" s="261"/>
    </row>
    <row r="3" spans="1:24" ht="23.25" customHeight="1">
      <c r="A3" s="246" t="s">
        <v>12</v>
      </c>
      <c r="B3" s="256" t="s">
        <v>64</v>
      </c>
      <c r="C3" s="256" t="s">
        <v>11</v>
      </c>
      <c r="D3" s="256" t="s">
        <v>10</v>
      </c>
      <c r="E3" s="256" t="s">
        <v>9</v>
      </c>
      <c r="F3" s="256" t="s">
        <v>8</v>
      </c>
      <c r="G3" s="277" t="s">
        <v>7</v>
      </c>
      <c r="H3" s="246" t="s">
        <v>4</v>
      </c>
      <c r="I3" s="258" t="s">
        <v>3</v>
      </c>
      <c r="J3" s="259"/>
      <c r="K3" s="246"/>
      <c r="L3" s="256"/>
      <c r="M3" s="256"/>
      <c r="N3" s="256"/>
      <c r="O3" s="264"/>
      <c r="P3" s="244"/>
      <c r="Q3" s="244"/>
      <c r="R3" s="246"/>
      <c r="S3" s="246"/>
      <c r="T3" s="238"/>
      <c r="U3" s="241"/>
      <c r="V3" s="470"/>
      <c r="W3" s="235"/>
      <c r="X3" s="472" t="s">
        <v>68</v>
      </c>
    </row>
    <row r="4" spans="1:24" ht="28.5" customHeight="1" thickBot="1">
      <c r="A4" s="247"/>
      <c r="B4" s="257"/>
      <c r="C4" s="257"/>
      <c r="D4" s="257"/>
      <c r="E4" s="257"/>
      <c r="F4" s="257"/>
      <c r="G4" s="278"/>
      <c r="H4" s="247"/>
      <c r="I4" s="2" t="s">
        <v>6</v>
      </c>
      <c r="J4" s="3" t="s">
        <v>5</v>
      </c>
      <c r="K4" s="247"/>
      <c r="L4" s="257"/>
      <c r="M4" s="257"/>
      <c r="N4" s="257"/>
      <c r="O4" s="265"/>
      <c r="P4" s="245"/>
      <c r="Q4" s="245"/>
      <c r="R4" s="247"/>
      <c r="S4" s="247"/>
      <c r="T4" s="239"/>
      <c r="U4" s="242"/>
      <c r="V4" s="471"/>
      <c r="W4" s="236"/>
      <c r="X4" s="4" t="s">
        <v>63</v>
      </c>
    </row>
    <row r="5" spans="1:25" ht="15.75" customHeight="1">
      <c r="A5" s="5">
        <f aca="true" t="shared" si="0" ref="A5:A16">SUM(B5:G5)</f>
        <v>143939</v>
      </c>
      <c r="B5" s="6">
        <v>628</v>
      </c>
      <c r="C5" s="6">
        <v>16142</v>
      </c>
      <c r="D5" s="6">
        <v>903</v>
      </c>
      <c r="E5" s="6">
        <v>1599</v>
      </c>
      <c r="F5" s="6">
        <v>3563</v>
      </c>
      <c r="G5" s="7">
        <v>121104</v>
      </c>
      <c r="H5" s="8">
        <v>1541</v>
      </c>
      <c r="I5" s="9">
        <v>47785</v>
      </c>
      <c r="J5" s="10">
        <v>94613</v>
      </c>
      <c r="K5" s="8">
        <f aca="true" t="shared" si="1" ref="K5:K16">SUM(L5:O5)</f>
        <v>64</v>
      </c>
      <c r="L5" s="9">
        <v>11</v>
      </c>
      <c r="M5" s="9">
        <v>15</v>
      </c>
      <c r="N5" s="9">
        <v>21</v>
      </c>
      <c r="O5" s="181">
        <v>17</v>
      </c>
      <c r="P5" s="190">
        <v>281</v>
      </c>
      <c r="Q5" s="11">
        <v>5</v>
      </c>
      <c r="R5" s="8">
        <v>3</v>
      </c>
      <c r="S5" s="10">
        <v>2</v>
      </c>
      <c r="T5" s="12">
        <v>119</v>
      </c>
      <c r="U5" s="457">
        <v>118.5</v>
      </c>
      <c r="V5" s="12">
        <v>118.5</v>
      </c>
      <c r="W5" s="11">
        <f>22012-W6-W7</f>
        <v>18672</v>
      </c>
      <c r="X5" s="13" t="s">
        <v>19</v>
      </c>
      <c r="Y5" s="27"/>
    </row>
    <row r="6" spans="1:24" ht="15.75" customHeight="1">
      <c r="A6" s="14">
        <f t="shared" si="0"/>
        <v>18352</v>
      </c>
      <c r="B6" s="15">
        <v>130</v>
      </c>
      <c r="C6" s="15">
        <v>1603</v>
      </c>
      <c r="D6" s="15">
        <v>75</v>
      </c>
      <c r="E6" s="15">
        <v>395</v>
      </c>
      <c r="F6" s="15">
        <v>511</v>
      </c>
      <c r="G6" s="16">
        <v>15638</v>
      </c>
      <c r="H6" s="17">
        <v>436</v>
      </c>
      <c r="I6" s="18">
        <v>13202</v>
      </c>
      <c r="J6" s="19">
        <v>4714</v>
      </c>
      <c r="K6" s="20">
        <f t="shared" si="1"/>
        <v>13</v>
      </c>
      <c r="L6" s="21">
        <v>2</v>
      </c>
      <c r="M6" s="21">
        <v>1</v>
      </c>
      <c r="N6" s="21">
        <v>2</v>
      </c>
      <c r="O6" s="182">
        <v>8</v>
      </c>
      <c r="P6" s="191">
        <v>51</v>
      </c>
      <c r="Q6" s="22"/>
      <c r="R6" s="20">
        <v>0</v>
      </c>
      <c r="S6" s="23">
        <v>0</v>
      </c>
      <c r="T6" s="24">
        <v>45.8</v>
      </c>
      <c r="U6" s="458">
        <v>43</v>
      </c>
      <c r="V6" s="24">
        <v>43</v>
      </c>
      <c r="W6" s="25">
        <v>1682</v>
      </c>
      <c r="X6" s="26" t="s">
        <v>60</v>
      </c>
    </row>
    <row r="7" spans="1:24" ht="15.75" customHeight="1">
      <c r="A7" s="5">
        <f t="shared" si="0"/>
        <v>13484</v>
      </c>
      <c r="B7" s="28">
        <v>104</v>
      </c>
      <c r="C7" s="28">
        <v>819</v>
      </c>
      <c r="D7" s="28">
        <v>44</v>
      </c>
      <c r="E7" s="28">
        <v>298</v>
      </c>
      <c r="F7" s="28">
        <v>368</v>
      </c>
      <c r="G7" s="29">
        <v>11851</v>
      </c>
      <c r="H7" s="5">
        <v>310</v>
      </c>
      <c r="I7" s="30">
        <v>10384</v>
      </c>
      <c r="J7" s="31">
        <v>2790</v>
      </c>
      <c r="K7" s="5">
        <f t="shared" si="1"/>
        <v>8</v>
      </c>
      <c r="L7" s="32">
        <v>1</v>
      </c>
      <c r="M7" s="32">
        <v>3</v>
      </c>
      <c r="N7" s="32">
        <v>2</v>
      </c>
      <c r="O7" s="183">
        <v>2</v>
      </c>
      <c r="P7" s="192">
        <v>50</v>
      </c>
      <c r="Q7" s="33"/>
      <c r="R7" s="5">
        <v>0</v>
      </c>
      <c r="S7" s="31">
        <v>0</v>
      </c>
      <c r="T7" s="34">
        <v>22.1</v>
      </c>
      <c r="U7" s="459">
        <v>21.5</v>
      </c>
      <c r="V7" s="34">
        <v>21.5</v>
      </c>
      <c r="W7" s="33">
        <v>1658</v>
      </c>
      <c r="X7" s="35" t="s">
        <v>61</v>
      </c>
    </row>
    <row r="8" spans="1:24" ht="15.75" customHeight="1">
      <c r="A8" s="14">
        <f t="shared" si="0"/>
        <v>142192</v>
      </c>
      <c r="B8" s="15">
        <v>817</v>
      </c>
      <c r="C8" s="15">
        <v>15170</v>
      </c>
      <c r="D8" s="15">
        <v>975</v>
      </c>
      <c r="E8" s="15">
        <v>1623</v>
      </c>
      <c r="F8" s="15">
        <v>3224</v>
      </c>
      <c r="G8" s="16">
        <v>120383</v>
      </c>
      <c r="H8" s="14">
        <v>2035</v>
      </c>
      <c r="I8" s="36">
        <v>43527</v>
      </c>
      <c r="J8" s="37">
        <v>96630</v>
      </c>
      <c r="K8" s="20">
        <f t="shared" si="1"/>
        <v>76</v>
      </c>
      <c r="L8" s="18">
        <v>13</v>
      </c>
      <c r="M8" s="18">
        <v>17</v>
      </c>
      <c r="N8" s="18">
        <v>17</v>
      </c>
      <c r="O8" s="51">
        <v>29</v>
      </c>
      <c r="P8" s="85">
        <v>294</v>
      </c>
      <c r="Q8" s="22">
        <v>4</v>
      </c>
      <c r="R8" s="17">
        <v>2</v>
      </c>
      <c r="S8" s="19">
        <v>2</v>
      </c>
      <c r="T8" s="38">
        <v>146.1</v>
      </c>
      <c r="U8" s="460">
        <v>146.1</v>
      </c>
      <c r="V8" s="443">
        <v>146.1</v>
      </c>
      <c r="W8" s="25">
        <f>8825-1669</f>
        <v>7156</v>
      </c>
      <c r="X8" s="26" t="s">
        <v>20</v>
      </c>
    </row>
    <row r="9" spans="1:24" ht="15.75" customHeight="1">
      <c r="A9" s="5">
        <f t="shared" si="0"/>
        <v>18682</v>
      </c>
      <c r="B9" s="39">
        <v>158</v>
      </c>
      <c r="C9" s="39">
        <v>658</v>
      </c>
      <c r="D9" s="39">
        <v>66</v>
      </c>
      <c r="E9" s="39">
        <v>309</v>
      </c>
      <c r="F9" s="39">
        <v>656</v>
      </c>
      <c r="G9" s="40">
        <v>16835</v>
      </c>
      <c r="H9" s="41">
        <v>302</v>
      </c>
      <c r="I9" s="42">
        <v>14958</v>
      </c>
      <c r="J9" s="43">
        <v>3422</v>
      </c>
      <c r="K9" s="5">
        <f t="shared" si="1"/>
        <v>9</v>
      </c>
      <c r="L9" s="32">
        <v>3</v>
      </c>
      <c r="M9" s="32">
        <v>2</v>
      </c>
      <c r="N9" s="32">
        <v>2</v>
      </c>
      <c r="O9" s="183">
        <v>2</v>
      </c>
      <c r="P9" s="192">
        <v>140</v>
      </c>
      <c r="Q9" s="44"/>
      <c r="R9" s="45">
        <v>1</v>
      </c>
      <c r="S9" s="46"/>
      <c r="T9" s="34">
        <v>23.8</v>
      </c>
      <c r="U9" s="459">
        <v>23.8</v>
      </c>
      <c r="V9" s="34">
        <v>23.8</v>
      </c>
      <c r="W9" s="47">
        <v>1669</v>
      </c>
      <c r="X9" s="48" t="s">
        <v>59</v>
      </c>
    </row>
    <row r="10" spans="1:24" ht="15.75" customHeight="1">
      <c r="A10" s="17">
        <f t="shared" si="0"/>
        <v>60997</v>
      </c>
      <c r="B10" s="49">
        <v>301</v>
      </c>
      <c r="C10" s="49">
        <v>7191</v>
      </c>
      <c r="D10" s="49">
        <v>297</v>
      </c>
      <c r="E10" s="49">
        <v>406</v>
      </c>
      <c r="F10" s="49">
        <v>1386</v>
      </c>
      <c r="G10" s="50">
        <v>51416</v>
      </c>
      <c r="H10" s="17">
        <v>469</v>
      </c>
      <c r="I10" s="18">
        <v>22429</v>
      </c>
      <c r="J10" s="19">
        <v>38099</v>
      </c>
      <c r="K10" s="17">
        <f t="shared" si="1"/>
        <v>36</v>
      </c>
      <c r="L10" s="18">
        <v>9</v>
      </c>
      <c r="M10" s="18">
        <v>10</v>
      </c>
      <c r="N10" s="18">
        <v>8</v>
      </c>
      <c r="O10" s="51">
        <v>9</v>
      </c>
      <c r="P10" s="85">
        <v>59</v>
      </c>
      <c r="Q10" s="22">
        <v>1</v>
      </c>
      <c r="R10" s="17"/>
      <c r="S10" s="19">
        <v>1</v>
      </c>
      <c r="T10" s="52">
        <v>42.1</v>
      </c>
      <c r="U10" s="53">
        <v>41.8</v>
      </c>
      <c r="V10" s="38">
        <v>41.8</v>
      </c>
      <c r="W10" s="22">
        <v>1896</v>
      </c>
      <c r="X10" s="54" t="s">
        <v>21</v>
      </c>
    </row>
    <row r="11" spans="1:24" ht="15.75" customHeight="1">
      <c r="A11" s="41">
        <f t="shared" si="0"/>
        <v>18999</v>
      </c>
      <c r="B11" s="39">
        <v>87</v>
      </c>
      <c r="C11" s="39">
        <v>1631</v>
      </c>
      <c r="D11" s="39">
        <v>80</v>
      </c>
      <c r="E11" s="39">
        <v>313</v>
      </c>
      <c r="F11" s="39">
        <v>466</v>
      </c>
      <c r="G11" s="40">
        <v>16422</v>
      </c>
      <c r="H11" s="41">
        <v>294</v>
      </c>
      <c r="I11" s="42">
        <v>11438</v>
      </c>
      <c r="J11" s="43">
        <v>7267</v>
      </c>
      <c r="K11" s="41">
        <f t="shared" si="1"/>
        <v>12</v>
      </c>
      <c r="L11" s="42">
        <v>3</v>
      </c>
      <c r="M11" s="42">
        <v>3</v>
      </c>
      <c r="N11" s="42">
        <v>4</v>
      </c>
      <c r="O11" s="56">
        <v>2</v>
      </c>
      <c r="P11" s="47">
        <v>26</v>
      </c>
      <c r="Q11" s="47">
        <v>1</v>
      </c>
      <c r="R11" s="41">
        <v>1</v>
      </c>
      <c r="S11" s="43"/>
      <c r="T11" s="57">
        <v>30.1</v>
      </c>
      <c r="U11" s="58">
        <v>29.6</v>
      </c>
      <c r="V11" s="464">
        <v>29.6</v>
      </c>
      <c r="W11" s="47">
        <v>1767</v>
      </c>
      <c r="X11" s="48" t="s">
        <v>52</v>
      </c>
    </row>
    <row r="12" spans="1:24" ht="15.75" customHeight="1">
      <c r="A12" s="59">
        <f t="shared" si="0"/>
        <v>29154</v>
      </c>
      <c r="B12" s="60">
        <v>210</v>
      </c>
      <c r="C12" s="60">
        <v>2856</v>
      </c>
      <c r="D12" s="60">
        <v>197</v>
      </c>
      <c r="E12" s="60">
        <v>478</v>
      </c>
      <c r="F12" s="60">
        <v>824</v>
      </c>
      <c r="G12" s="61">
        <v>24589</v>
      </c>
      <c r="H12" s="59">
        <v>457</v>
      </c>
      <c r="I12" s="62">
        <v>14587</v>
      </c>
      <c r="J12" s="63">
        <v>14110</v>
      </c>
      <c r="K12" s="59">
        <f t="shared" si="1"/>
        <v>17</v>
      </c>
      <c r="L12" s="62">
        <v>8</v>
      </c>
      <c r="M12" s="62">
        <v>3</v>
      </c>
      <c r="N12" s="62">
        <v>3</v>
      </c>
      <c r="O12" s="64">
        <v>3</v>
      </c>
      <c r="P12" s="65">
        <v>83</v>
      </c>
      <c r="Q12" s="65">
        <v>2</v>
      </c>
      <c r="R12" s="59">
        <v>1</v>
      </c>
      <c r="S12" s="63"/>
      <c r="T12" s="66">
        <v>36.8</v>
      </c>
      <c r="U12" s="67">
        <v>35.8</v>
      </c>
      <c r="V12" s="465">
        <v>35.8</v>
      </c>
      <c r="W12" s="65">
        <v>8150</v>
      </c>
      <c r="X12" s="68" t="s">
        <v>22</v>
      </c>
    </row>
    <row r="13" spans="1:24" ht="15.75" customHeight="1">
      <c r="A13" s="69">
        <f t="shared" si="0"/>
        <v>42480</v>
      </c>
      <c r="B13" s="70">
        <v>302</v>
      </c>
      <c r="C13" s="70">
        <v>3703</v>
      </c>
      <c r="D13" s="70">
        <v>369</v>
      </c>
      <c r="E13" s="70">
        <v>963</v>
      </c>
      <c r="F13" s="70">
        <v>1201</v>
      </c>
      <c r="G13" s="71">
        <v>35942</v>
      </c>
      <c r="H13" s="69">
        <v>1053</v>
      </c>
      <c r="I13" s="72">
        <v>19421</v>
      </c>
      <c r="J13" s="73">
        <v>22006</v>
      </c>
      <c r="K13" s="69">
        <f t="shared" si="1"/>
        <v>33</v>
      </c>
      <c r="L13" s="72">
        <v>7</v>
      </c>
      <c r="M13" s="72">
        <v>6</v>
      </c>
      <c r="N13" s="72">
        <v>9</v>
      </c>
      <c r="O13" s="74">
        <v>11</v>
      </c>
      <c r="P13" s="75">
        <v>182</v>
      </c>
      <c r="Q13" s="75">
        <v>2</v>
      </c>
      <c r="R13" s="69">
        <v>2</v>
      </c>
      <c r="S13" s="73">
        <v>1</v>
      </c>
      <c r="T13" s="76">
        <v>65.9</v>
      </c>
      <c r="U13" s="77">
        <v>63.9</v>
      </c>
      <c r="V13" s="466">
        <v>63.9</v>
      </c>
      <c r="W13" s="75">
        <v>3350</v>
      </c>
      <c r="X13" s="78" t="s">
        <v>23</v>
      </c>
    </row>
    <row r="14" spans="1:24" ht="15.75" customHeight="1">
      <c r="A14" s="79">
        <f t="shared" si="0"/>
        <v>64641</v>
      </c>
      <c r="B14" s="80">
        <v>436</v>
      </c>
      <c r="C14" s="80">
        <v>6334</v>
      </c>
      <c r="D14" s="80">
        <v>228</v>
      </c>
      <c r="E14" s="80">
        <v>713</v>
      </c>
      <c r="F14" s="80">
        <v>1859</v>
      </c>
      <c r="G14" s="81">
        <v>55071</v>
      </c>
      <c r="H14" s="79">
        <v>804</v>
      </c>
      <c r="I14" s="82">
        <v>29238</v>
      </c>
      <c r="J14" s="83">
        <v>34599</v>
      </c>
      <c r="K14" s="79">
        <f t="shared" si="1"/>
        <v>41</v>
      </c>
      <c r="L14" s="82">
        <v>8</v>
      </c>
      <c r="M14" s="82">
        <v>9</v>
      </c>
      <c r="N14" s="82">
        <v>4</v>
      </c>
      <c r="O14" s="84">
        <v>20</v>
      </c>
      <c r="P14" s="85">
        <v>205</v>
      </c>
      <c r="Q14" s="85">
        <v>2</v>
      </c>
      <c r="R14" s="79">
        <v>2</v>
      </c>
      <c r="S14" s="83">
        <v>1</v>
      </c>
      <c r="T14" s="86">
        <v>45.2</v>
      </c>
      <c r="U14" s="87">
        <v>44.4</v>
      </c>
      <c r="V14" s="467">
        <v>44.4</v>
      </c>
      <c r="W14" s="85">
        <v>3891</v>
      </c>
      <c r="X14" s="88" t="s">
        <v>51</v>
      </c>
    </row>
    <row r="15" spans="1:24" ht="15.75" customHeight="1">
      <c r="A15" s="69">
        <f t="shared" si="0"/>
        <v>27219</v>
      </c>
      <c r="B15" s="70">
        <v>238</v>
      </c>
      <c r="C15" s="70">
        <v>2726</v>
      </c>
      <c r="D15" s="70">
        <v>103</v>
      </c>
      <c r="E15" s="70">
        <v>168</v>
      </c>
      <c r="F15" s="70">
        <v>946</v>
      </c>
      <c r="G15" s="71">
        <v>23038</v>
      </c>
      <c r="H15" s="69">
        <v>259</v>
      </c>
      <c r="I15" s="72">
        <v>10228</v>
      </c>
      <c r="J15" s="73">
        <v>16732</v>
      </c>
      <c r="K15" s="69">
        <f t="shared" si="1"/>
        <v>20</v>
      </c>
      <c r="L15" s="72">
        <v>4</v>
      </c>
      <c r="M15" s="72">
        <v>7</v>
      </c>
      <c r="N15" s="72">
        <v>4</v>
      </c>
      <c r="O15" s="74">
        <v>5</v>
      </c>
      <c r="P15" s="75">
        <v>145</v>
      </c>
      <c r="Q15" s="75">
        <v>3</v>
      </c>
      <c r="R15" s="69">
        <v>3</v>
      </c>
      <c r="S15" s="73"/>
      <c r="T15" s="76">
        <v>16.8</v>
      </c>
      <c r="U15" s="77">
        <v>16.8</v>
      </c>
      <c r="V15" s="466">
        <v>16.8</v>
      </c>
      <c r="W15" s="75">
        <v>4187</v>
      </c>
      <c r="X15" s="78" t="s">
        <v>50</v>
      </c>
    </row>
    <row r="16" spans="1:24" ht="15.75" customHeight="1" thickBot="1">
      <c r="A16" s="59">
        <f t="shared" si="0"/>
        <v>11974</v>
      </c>
      <c r="B16" s="60">
        <v>115</v>
      </c>
      <c r="C16" s="60">
        <v>618</v>
      </c>
      <c r="D16" s="60">
        <v>56</v>
      </c>
      <c r="E16" s="60">
        <v>78</v>
      </c>
      <c r="F16" s="60">
        <v>454</v>
      </c>
      <c r="G16" s="61">
        <v>10653</v>
      </c>
      <c r="H16" s="59">
        <v>76</v>
      </c>
      <c r="I16" s="62">
        <v>8178</v>
      </c>
      <c r="J16" s="63">
        <v>3720</v>
      </c>
      <c r="K16" s="59">
        <f t="shared" si="1"/>
        <v>7</v>
      </c>
      <c r="L16" s="62">
        <v>3</v>
      </c>
      <c r="M16" s="62">
        <v>1</v>
      </c>
      <c r="N16" s="62">
        <v>1</v>
      </c>
      <c r="O16" s="64">
        <v>2</v>
      </c>
      <c r="P16" s="65">
        <v>84</v>
      </c>
      <c r="Q16" s="65">
        <v>2</v>
      </c>
      <c r="R16" s="59">
        <v>2</v>
      </c>
      <c r="S16" s="63"/>
      <c r="T16" s="66">
        <v>5.2</v>
      </c>
      <c r="U16" s="67">
        <v>5.2</v>
      </c>
      <c r="V16" s="465">
        <v>5.2</v>
      </c>
      <c r="W16" s="65">
        <v>3517</v>
      </c>
      <c r="X16" s="68" t="s">
        <v>55</v>
      </c>
    </row>
    <row r="17" spans="1:24" ht="30.75" customHeight="1" thickBot="1" thickTop="1">
      <c r="A17" s="89">
        <f aca="true" t="shared" si="2" ref="A17:W17">SUM(A5:A16)</f>
        <v>592113</v>
      </c>
      <c r="B17" s="90">
        <f t="shared" si="2"/>
        <v>3526</v>
      </c>
      <c r="C17" s="90">
        <f t="shared" si="2"/>
        <v>59451</v>
      </c>
      <c r="D17" s="90">
        <f t="shared" si="2"/>
        <v>3393</v>
      </c>
      <c r="E17" s="90">
        <f t="shared" si="2"/>
        <v>7343</v>
      </c>
      <c r="F17" s="90">
        <f t="shared" si="2"/>
        <v>15458</v>
      </c>
      <c r="G17" s="91">
        <f t="shared" si="2"/>
        <v>502942</v>
      </c>
      <c r="H17" s="89">
        <f t="shared" si="2"/>
        <v>8036</v>
      </c>
      <c r="I17" s="90">
        <f t="shared" si="2"/>
        <v>245375</v>
      </c>
      <c r="J17" s="91">
        <f t="shared" si="2"/>
        <v>338702</v>
      </c>
      <c r="K17" s="89">
        <f t="shared" si="2"/>
        <v>336</v>
      </c>
      <c r="L17" s="90">
        <f t="shared" si="2"/>
        <v>72</v>
      </c>
      <c r="M17" s="90">
        <f t="shared" si="2"/>
        <v>77</v>
      </c>
      <c r="N17" s="90">
        <f t="shared" si="2"/>
        <v>77</v>
      </c>
      <c r="O17" s="184">
        <f t="shared" si="2"/>
        <v>110</v>
      </c>
      <c r="P17" s="92">
        <f>SUM(P5:P16)</f>
        <v>1600</v>
      </c>
      <c r="Q17" s="92">
        <f t="shared" si="2"/>
        <v>22</v>
      </c>
      <c r="R17" s="93">
        <f t="shared" si="2"/>
        <v>17</v>
      </c>
      <c r="S17" s="91">
        <f t="shared" si="2"/>
        <v>7</v>
      </c>
      <c r="T17" s="92">
        <f t="shared" si="2"/>
        <v>598.9000000000001</v>
      </c>
      <c r="U17" s="93">
        <f t="shared" si="2"/>
        <v>590.4000000000001</v>
      </c>
      <c r="V17" s="92">
        <f>SUM(V5:V16)</f>
        <v>590.4000000000001</v>
      </c>
      <c r="W17" s="92">
        <f t="shared" si="2"/>
        <v>57595</v>
      </c>
      <c r="X17" s="94" t="s">
        <v>67</v>
      </c>
    </row>
    <row r="18" spans="1:24" ht="15.75" customHeight="1" thickTop="1">
      <c r="A18" s="95">
        <f aca="true" t="shared" si="3" ref="A18:A28">SUM(B18:G18)</f>
        <v>82885</v>
      </c>
      <c r="B18" s="96">
        <v>489</v>
      </c>
      <c r="C18" s="96">
        <v>10636</v>
      </c>
      <c r="D18" s="96">
        <v>351</v>
      </c>
      <c r="E18" s="96">
        <v>770</v>
      </c>
      <c r="F18" s="96">
        <v>1886</v>
      </c>
      <c r="G18" s="97">
        <v>68753</v>
      </c>
      <c r="H18" s="95">
        <v>832</v>
      </c>
      <c r="I18" s="98">
        <v>28665</v>
      </c>
      <c r="J18" s="99">
        <v>53388</v>
      </c>
      <c r="K18" s="100">
        <f aca="true" t="shared" si="4" ref="K18:K28">SUM(L18:O18)</f>
        <v>65</v>
      </c>
      <c r="L18" s="101">
        <v>12</v>
      </c>
      <c r="M18" s="101">
        <v>13</v>
      </c>
      <c r="N18" s="101">
        <v>9</v>
      </c>
      <c r="O18" s="185">
        <v>31</v>
      </c>
      <c r="P18" s="103">
        <v>168</v>
      </c>
      <c r="Q18" s="103">
        <v>3</v>
      </c>
      <c r="R18" s="100">
        <v>1</v>
      </c>
      <c r="S18" s="102">
        <v>2</v>
      </c>
      <c r="T18" s="104">
        <v>90</v>
      </c>
      <c r="U18" s="461">
        <v>87.6</v>
      </c>
      <c r="V18" s="105">
        <v>87.6</v>
      </c>
      <c r="W18" s="103">
        <v>6692</v>
      </c>
      <c r="X18" s="106" t="s">
        <v>24</v>
      </c>
    </row>
    <row r="19" spans="1:24" ht="15.75" customHeight="1">
      <c r="A19" s="107">
        <f t="shared" si="3"/>
        <v>20130</v>
      </c>
      <c r="B19" s="108">
        <v>108</v>
      </c>
      <c r="C19" s="108">
        <v>1054</v>
      </c>
      <c r="D19" s="108">
        <v>60</v>
      </c>
      <c r="E19" s="108">
        <v>443</v>
      </c>
      <c r="F19" s="108">
        <v>485</v>
      </c>
      <c r="G19" s="109">
        <v>17980</v>
      </c>
      <c r="H19" s="107">
        <v>370</v>
      </c>
      <c r="I19" s="110">
        <v>16521</v>
      </c>
      <c r="J19" s="111">
        <v>3239</v>
      </c>
      <c r="K19" s="112">
        <f t="shared" si="4"/>
        <v>8</v>
      </c>
      <c r="L19" s="113">
        <v>2</v>
      </c>
      <c r="M19" s="113">
        <v>2</v>
      </c>
      <c r="N19" s="113">
        <v>1</v>
      </c>
      <c r="O19" s="186">
        <v>3</v>
      </c>
      <c r="P19" s="114">
        <v>72</v>
      </c>
      <c r="Q19" s="114"/>
      <c r="R19" s="112">
        <v>1</v>
      </c>
      <c r="S19" s="111"/>
      <c r="T19" s="115">
        <v>27.4</v>
      </c>
      <c r="U19" s="462">
        <v>26.4</v>
      </c>
      <c r="V19" s="116">
        <v>26.4</v>
      </c>
      <c r="W19" s="117">
        <v>2438</v>
      </c>
      <c r="X19" s="118" t="s">
        <v>57</v>
      </c>
    </row>
    <row r="20" spans="1:24" ht="15.75" customHeight="1">
      <c r="A20" s="17">
        <f t="shared" si="3"/>
        <v>38679</v>
      </c>
      <c r="B20" s="49">
        <v>296</v>
      </c>
      <c r="C20" s="49">
        <v>4997</v>
      </c>
      <c r="D20" s="49">
        <v>313</v>
      </c>
      <c r="E20" s="49">
        <v>640</v>
      </c>
      <c r="F20" s="49">
        <v>1283</v>
      </c>
      <c r="G20" s="50">
        <v>31150</v>
      </c>
      <c r="H20" s="17">
        <v>623</v>
      </c>
      <c r="I20" s="18">
        <v>7842</v>
      </c>
      <c r="J20" s="19">
        <v>30214</v>
      </c>
      <c r="K20" s="17">
        <f t="shared" si="4"/>
        <v>32</v>
      </c>
      <c r="L20" s="18">
        <v>6</v>
      </c>
      <c r="M20" s="18">
        <v>4</v>
      </c>
      <c r="N20" s="18">
        <v>14</v>
      </c>
      <c r="O20" s="51">
        <v>8</v>
      </c>
      <c r="P20" s="85">
        <v>82</v>
      </c>
      <c r="Q20" s="22">
        <v>2</v>
      </c>
      <c r="R20" s="17">
        <v>1</v>
      </c>
      <c r="S20" s="19">
        <v>1</v>
      </c>
      <c r="T20" s="52">
        <v>27.9</v>
      </c>
      <c r="U20" s="53">
        <v>26.8</v>
      </c>
      <c r="V20" s="38">
        <v>26.8</v>
      </c>
      <c r="W20" s="22">
        <v>6643</v>
      </c>
      <c r="X20" s="119" t="s">
        <v>25</v>
      </c>
    </row>
    <row r="21" spans="1:24" ht="15.75" customHeight="1">
      <c r="A21" s="5">
        <f t="shared" si="3"/>
        <v>12669</v>
      </c>
      <c r="B21" s="120">
        <v>85</v>
      </c>
      <c r="C21" s="120">
        <v>1153</v>
      </c>
      <c r="D21" s="120">
        <v>67</v>
      </c>
      <c r="E21" s="120">
        <v>265</v>
      </c>
      <c r="F21" s="120">
        <v>441</v>
      </c>
      <c r="G21" s="121">
        <v>10658</v>
      </c>
      <c r="H21" s="122">
        <v>276</v>
      </c>
      <c r="I21" s="123">
        <v>5825</v>
      </c>
      <c r="J21" s="124">
        <v>6568</v>
      </c>
      <c r="K21" s="125">
        <f t="shared" si="4"/>
        <v>8</v>
      </c>
      <c r="L21" s="126">
        <v>2</v>
      </c>
      <c r="M21" s="126">
        <v>4</v>
      </c>
      <c r="N21" s="126">
        <v>0</v>
      </c>
      <c r="O21" s="187">
        <v>2</v>
      </c>
      <c r="P21" s="127">
        <v>46</v>
      </c>
      <c r="Q21" s="127">
        <v>1</v>
      </c>
      <c r="R21" s="125">
        <v>2</v>
      </c>
      <c r="S21" s="128"/>
      <c r="T21" s="129">
        <v>9.5</v>
      </c>
      <c r="U21" s="463">
        <v>8.2</v>
      </c>
      <c r="V21" s="130">
        <v>8.2</v>
      </c>
      <c r="W21" s="131">
        <v>4300</v>
      </c>
      <c r="X21" s="132" t="s">
        <v>58</v>
      </c>
    </row>
    <row r="22" spans="1:24" ht="15.75" customHeight="1">
      <c r="A22" s="17">
        <f t="shared" si="3"/>
        <v>67044</v>
      </c>
      <c r="B22" s="49">
        <v>378</v>
      </c>
      <c r="C22" s="49">
        <v>6520</v>
      </c>
      <c r="D22" s="49">
        <v>183</v>
      </c>
      <c r="E22" s="49">
        <v>924</v>
      </c>
      <c r="F22" s="49">
        <v>1696</v>
      </c>
      <c r="G22" s="50">
        <v>57343</v>
      </c>
      <c r="H22" s="17">
        <v>1038</v>
      </c>
      <c r="I22" s="18">
        <v>32550</v>
      </c>
      <c r="J22" s="19">
        <v>33456</v>
      </c>
      <c r="K22" s="17">
        <f t="shared" si="4"/>
        <v>42</v>
      </c>
      <c r="L22" s="18">
        <v>10</v>
      </c>
      <c r="M22" s="18">
        <v>10</v>
      </c>
      <c r="N22" s="18">
        <v>4</v>
      </c>
      <c r="O22" s="51">
        <v>18</v>
      </c>
      <c r="P22" s="85">
        <v>232</v>
      </c>
      <c r="Q22" s="22">
        <v>3</v>
      </c>
      <c r="R22" s="17">
        <v>1</v>
      </c>
      <c r="S22" s="19">
        <v>2</v>
      </c>
      <c r="T22" s="52">
        <v>102.4</v>
      </c>
      <c r="U22" s="53">
        <v>102.4</v>
      </c>
      <c r="V22" s="38">
        <v>102.4</v>
      </c>
      <c r="W22" s="22">
        <v>8003</v>
      </c>
      <c r="X22" s="54" t="s">
        <v>26</v>
      </c>
    </row>
    <row r="23" spans="1:24" ht="15.75" customHeight="1">
      <c r="A23" s="41">
        <f t="shared" si="3"/>
        <v>42655</v>
      </c>
      <c r="B23" s="39">
        <v>227</v>
      </c>
      <c r="C23" s="39">
        <v>3658</v>
      </c>
      <c r="D23" s="39">
        <v>130</v>
      </c>
      <c r="E23" s="39">
        <v>550</v>
      </c>
      <c r="F23" s="39">
        <v>1127</v>
      </c>
      <c r="G23" s="40">
        <v>36963</v>
      </c>
      <c r="H23" s="41">
        <v>587</v>
      </c>
      <c r="I23" s="42">
        <v>18535</v>
      </c>
      <c r="J23" s="43">
        <v>23533</v>
      </c>
      <c r="K23" s="41">
        <f t="shared" si="4"/>
        <v>29</v>
      </c>
      <c r="L23" s="42">
        <v>9</v>
      </c>
      <c r="M23" s="42">
        <v>2</v>
      </c>
      <c r="N23" s="42">
        <v>10</v>
      </c>
      <c r="O23" s="56">
        <v>8</v>
      </c>
      <c r="P23" s="47">
        <v>103</v>
      </c>
      <c r="Q23" s="47">
        <v>3</v>
      </c>
      <c r="R23" s="41">
        <v>1</v>
      </c>
      <c r="S23" s="43">
        <v>1</v>
      </c>
      <c r="T23" s="57">
        <v>57.9</v>
      </c>
      <c r="U23" s="58">
        <v>57.9</v>
      </c>
      <c r="V23" s="464">
        <v>57.9</v>
      </c>
      <c r="W23" s="47">
        <v>5084</v>
      </c>
      <c r="X23" s="48" t="s">
        <v>27</v>
      </c>
    </row>
    <row r="24" spans="1:24" ht="15.75" customHeight="1">
      <c r="A24" s="17">
        <f t="shared" si="3"/>
        <v>33145</v>
      </c>
      <c r="B24" s="49">
        <v>184</v>
      </c>
      <c r="C24" s="49">
        <v>2521</v>
      </c>
      <c r="D24" s="49">
        <v>145</v>
      </c>
      <c r="E24" s="49">
        <v>362</v>
      </c>
      <c r="F24" s="49">
        <v>953</v>
      </c>
      <c r="G24" s="50">
        <v>28980</v>
      </c>
      <c r="H24" s="17">
        <v>465</v>
      </c>
      <c r="I24" s="18">
        <v>16016</v>
      </c>
      <c r="J24" s="19">
        <v>16664</v>
      </c>
      <c r="K24" s="17">
        <f t="shared" si="4"/>
        <v>23</v>
      </c>
      <c r="L24" s="18">
        <v>7</v>
      </c>
      <c r="M24" s="18">
        <v>5</v>
      </c>
      <c r="N24" s="18">
        <v>2</v>
      </c>
      <c r="O24" s="51">
        <v>9</v>
      </c>
      <c r="P24" s="85">
        <v>85</v>
      </c>
      <c r="Q24" s="22">
        <v>4</v>
      </c>
      <c r="R24" s="17">
        <v>2</v>
      </c>
      <c r="S24" s="19">
        <v>1</v>
      </c>
      <c r="T24" s="52">
        <v>28.8</v>
      </c>
      <c r="U24" s="53">
        <v>28.7</v>
      </c>
      <c r="V24" s="38">
        <v>28.7</v>
      </c>
      <c r="W24" s="22">
        <v>9250</v>
      </c>
      <c r="X24" s="54" t="s">
        <v>28</v>
      </c>
    </row>
    <row r="25" spans="1:24" ht="15.75" customHeight="1">
      <c r="A25" s="41">
        <f t="shared" si="3"/>
        <v>29616</v>
      </c>
      <c r="B25" s="39">
        <v>268</v>
      </c>
      <c r="C25" s="39">
        <v>2806</v>
      </c>
      <c r="D25" s="39">
        <v>270</v>
      </c>
      <c r="E25" s="39">
        <v>403</v>
      </c>
      <c r="F25" s="39">
        <v>865</v>
      </c>
      <c r="G25" s="40">
        <v>25004</v>
      </c>
      <c r="H25" s="41">
        <v>493</v>
      </c>
      <c r="I25" s="42">
        <v>16595</v>
      </c>
      <c r="J25" s="43">
        <v>12528</v>
      </c>
      <c r="K25" s="41">
        <f t="shared" si="4"/>
        <v>21</v>
      </c>
      <c r="L25" s="42">
        <v>6</v>
      </c>
      <c r="M25" s="42">
        <v>4</v>
      </c>
      <c r="N25" s="42">
        <v>3</v>
      </c>
      <c r="O25" s="56">
        <v>8</v>
      </c>
      <c r="P25" s="47">
        <v>143</v>
      </c>
      <c r="Q25" s="47">
        <v>3</v>
      </c>
      <c r="R25" s="41">
        <v>2</v>
      </c>
      <c r="S25" s="43"/>
      <c r="T25" s="57">
        <v>48.1</v>
      </c>
      <c r="U25" s="58">
        <v>47.4</v>
      </c>
      <c r="V25" s="464">
        <v>47.4</v>
      </c>
      <c r="W25" s="47">
        <v>4300</v>
      </c>
      <c r="X25" s="48" t="s">
        <v>29</v>
      </c>
    </row>
    <row r="26" spans="1:24" ht="15.75" customHeight="1">
      <c r="A26" s="133">
        <f t="shared" si="3"/>
        <v>25956</v>
      </c>
      <c r="B26" s="134">
        <v>182</v>
      </c>
      <c r="C26" s="134">
        <v>1986</v>
      </c>
      <c r="D26" s="134">
        <v>80</v>
      </c>
      <c r="E26" s="134">
        <v>355</v>
      </c>
      <c r="F26" s="134">
        <v>683</v>
      </c>
      <c r="G26" s="135">
        <v>22670</v>
      </c>
      <c r="H26" s="133">
        <v>382</v>
      </c>
      <c r="I26" s="136">
        <v>12565</v>
      </c>
      <c r="J26" s="137">
        <v>13009</v>
      </c>
      <c r="K26" s="133">
        <f t="shared" si="4"/>
        <v>16</v>
      </c>
      <c r="L26" s="136">
        <v>6</v>
      </c>
      <c r="M26" s="136">
        <v>4</v>
      </c>
      <c r="N26" s="136">
        <v>4</v>
      </c>
      <c r="O26" s="138">
        <v>2</v>
      </c>
      <c r="P26" s="139">
        <v>69</v>
      </c>
      <c r="Q26" s="139">
        <v>1</v>
      </c>
      <c r="R26" s="133">
        <v>1</v>
      </c>
      <c r="S26" s="137">
        <v>1</v>
      </c>
      <c r="T26" s="140">
        <v>32.6</v>
      </c>
      <c r="U26" s="141">
        <v>32.6</v>
      </c>
      <c r="V26" s="468">
        <v>32.6</v>
      </c>
      <c r="W26" s="139">
        <v>5473</v>
      </c>
      <c r="X26" s="142" t="s">
        <v>30</v>
      </c>
    </row>
    <row r="27" spans="1:24" ht="15.75" customHeight="1">
      <c r="A27" s="69">
        <f t="shared" si="3"/>
        <v>18293</v>
      </c>
      <c r="B27" s="70">
        <v>119</v>
      </c>
      <c r="C27" s="70">
        <v>1026</v>
      </c>
      <c r="D27" s="70">
        <v>50</v>
      </c>
      <c r="E27" s="70">
        <v>451</v>
      </c>
      <c r="F27" s="70">
        <v>507</v>
      </c>
      <c r="G27" s="71">
        <v>16140</v>
      </c>
      <c r="H27" s="69">
        <v>465</v>
      </c>
      <c r="I27" s="72">
        <v>13599</v>
      </c>
      <c r="J27" s="73">
        <v>4229</v>
      </c>
      <c r="K27" s="69">
        <f t="shared" si="4"/>
        <v>10</v>
      </c>
      <c r="L27" s="72">
        <v>4</v>
      </c>
      <c r="M27" s="72">
        <v>2</v>
      </c>
      <c r="N27" s="72">
        <v>1</v>
      </c>
      <c r="O27" s="74">
        <v>3</v>
      </c>
      <c r="P27" s="75">
        <v>57</v>
      </c>
      <c r="Q27" s="75">
        <v>1</v>
      </c>
      <c r="R27" s="69">
        <v>1</v>
      </c>
      <c r="S27" s="73"/>
      <c r="T27" s="76">
        <v>35.7</v>
      </c>
      <c r="U27" s="77">
        <v>32.5</v>
      </c>
      <c r="V27" s="466">
        <v>32.5</v>
      </c>
      <c r="W27" s="75">
        <v>3597</v>
      </c>
      <c r="X27" s="78" t="s">
        <v>53</v>
      </c>
    </row>
    <row r="28" spans="1:24" ht="15.75" customHeight="1" thickBot="1">
      <c r="A28" s="133">
        <f t="shared" si="3"/>
        <v>19762</v>
      </c>
      <c r="B28" s="134">
        <v>123</v>
      </c>
      <c r="C28" s="134">
        <v>1971</v>
      </c>
      <c r="D28" s="134">
        <v>57</v>
      </c>
      <c r="E28" s="134">
        <v>487</v>
      </c>
      <c r="F28" s="134">
        <v>442</v>
      </c>
      <c r="G28" s="135">
        <v>16682</v>
      </c>
      <c r="H28" s="133">
        <v>495</v>
      </c>
      <c r="I28" s="136">
        <v>12554</v>
      </c>
      <c r="J28" s="137">
        <v>6713</v>
      </c>
      <c r="K28" s="133">
        <f t="shared" si="4"/>
        <v>7</v>
      </c>
      <c r="L28" s="136">
        <v>4</v>
      </c>
      <c r="M28" s="136">
        <v>1</v>
      </c>
      <c r="N28" s="136">
        <v>0</v>
      </c>
      <c r="O28" s="138">
        <v>2</v>
      </c>
      <c r="P28" s="139">
        <v>29</v>
      </c>
      <c r="Q28" s="139">
        <v>1</v>
      </c>
      <c r="R28" s="133">
        <v>1</v>
      </c>
      <c r="S28" s="137"/>
      <c r="T28" s="140">
        <v>36.9</v>
      </c>
      <c r="U28" s="141">
        <v>36.9</v>
      </c>
      <c r="V28" s="468">
        <v>36.9</v>
      </c>
      <c r="W28" s="139">
        <v>3256</v>
      </c>
      <c r="X28" s="142" t="s">
        <v>54</v>
      </c>
    </row>
    <row r="29" spans="1:24" ht="30.75" customHeight="1" thickBot="1" thickTop="1">
      <c r="A29" s="89">
        <f aca="true" t="shared" si="5" ref="A29:W29">SUM(A18:A28)</f>
        <v>390834</v>
      </c>
      <c r="B29" s="90">
        <f t="shared" si="5"/>
        <v>2459</v>
      </c>
      <c r="C29" s="90">
        <f t="shared" si="5"/>
        <v>38328</v>
      </c>
      <c r="D29" s="90">
        <f t="shared" si="5"/>
        <v>1706</v>
      </c>
      <c r="E29" s="90">
        <f t="shared" si="5"/>
        <v>5650</v>
      </c>
      <c r="F29" s="90">
        <f t="shared" si="5"/>
        <v>10368</v>
      </c>
      <c r="G29" s="91">
        <f t="shared" si="5"/>
        <v>332323</v>
      </c>
      <c r="H29" s="89">
        <f t="shared" si="5"/>
        <v>6026</v>
      </c>
      <c r="I29" s="90">
        <f t="shared" si="5"/>
        <v>181267</v>
      </c>
      <c r="J29" s="91">
        <f t="shared" si="5"/>
        <v>203541</v>
      </c>
      <c r="K29" s="89">
        <f t="shared" si="5"/>
        <v>261</v>
      </c>
      <c r="L29" s="90">
        <f t="shared" si="5"/>
        <v>68</v>
      </c>
      <c r="M29" s="90">
        <f t="shared" si="5"/>
        <v>51</v>
      </c>
      <c r="N29" s="90">
        <f t="shared" si="5"/>
        <v>48</v>
      </c>
      <c r="O29" s="184">
        <f t="shared" si="5"/>
        <v>94</v>
      </c>
      <c r="P29" s="92">
        <f>SUM(P18:P28)</f>
        <v>1086</v>
      </c>
      <c r="Q29" s="92">
        <f t="shared" si="5"/>
        <v>22</v>
      </c>
      <c r="R29" s="93">
        <f t="shared" si="5"/>
        <v>14</v>
      </c>
      <c r="S29" s="91">
        <f t="shared" si="5"/>
        <v>8</v>
      </c>
      <c r="T29" s="92">
        <f t="shared" si="5"/>
        <v>497.20000000000005</v>
      </c>
      <c r="U29" s="93">
        <f t="shared" si="5"/>
        <v>487.4</v>
      </c>
      <c r="V29" s="92">
        <f>SUM(V18:V28)</f>
        <v>487.4</v>
      </c>
      <c r="W29" s="92">
        <f t="shared" si="5"/>
        <v>59036</v>
      </c>
      <c r="X29" s="94" t="s">
        <v>66</v>
      </c>
    </row>
    <row r="30" spans="1:24" ht="18" customHeight="1" thickTop="1">
      <c r="A30" s="231"/>
      <c r="B30" s="266"/>
      <c r="C30" s="266"/>
      <c r="D30" s="266"/>
      <c r="E30" s="266"/>
      <c r="F30" s="266"/>
      <c r="G30" s="266"/>
      <c r="H30" s="266"/>
      <c r="I30" s="266"/>
      <c r="J30" s="267"/>
      <c r="K30" s="45">
        <f>SUM(L30:O30)</f>
        <v>135</v>
      </c>
      <c r="L30" s="143">
        <v>79</v>
      </c>
      <c r="M30" s="143">
        <v>27</v>
      </c>
      <c r="N30" s="143">
        <v>11</v>
      </c>
      <c r="O30" s="188">
        <v>18</v>
      </c>
      <c r="P30" s="231"/>
      <c r="Q30" s="232"/>
      <c r="R30" s="232"/>
      <c r="S30" s="232"/>
      <c r="T30" s="232"/>
      <c r="U30" s="232"/>
      <c r="V30" s="232"/>
      <c r="W30" s="233"/>
      <c r="X30" s="144" t="s">
        <v>31</v>
      </c>
    </row>
    <row r="31" spans="1:24" ht="30" customHeight="1" thickBot="1">
      <c r="A31" s="220">
        <f aca="true" t="shared" si="6" ref="A31:J31">A29+A17</f>
        <v>982947</v>
      </c>
      <c r="B31" s="221">
        <f t="shared" si="6"/>
        <v>5985</v>
      </c>
      <c r="C31" s="221">
        <f t="shared" si="6"/>
        <v>97779</v>
      </c>
      <c r="D31" s="221">
        <f t="shared" si="6"/>
        <v>5099</v>
      </c>
      <c r="E31" s="221">
        <f t="shared" si="6"/>
        <v>12993</v>
      </c>
      <c r="F31" s="221">
        <f t="shared" si="6"/>
        <v>25826</v>
      </c>
      <c r="G31" s="145">
        <f t="shared" si="6"/>
        <v>835265</v>
      </c>
      <c r="H31" s="189">
        <f t="shared" si="6"/>
        <v>14062</v>
      </c>
      <c r="I31" s="221">
        <f t="shared" si="6"/>
        <v>426642</v>
      </c>
      <c r="J31" s="223">
        <f t="shared" si="6"/>
        <v>542243</v>
      </c>
      <c r="K31" s="220">
        <f>K30+K29+K17</f>
        <v>732</v>
      </c>
      <c r="L31" s="221">
        <f>L30+L29+L17</f>
        <v>219</v>
      </c>
      <c r="M31" s="221">
        <f>M30+M29+M17</f>
        <v>155</v>
      </c>
      <c r="N31" s="221">
        <f>N30+N29+N17</f>
        <v>136</v>
      </c>
      <c r="O31" s="145">
        <f>O30+O29+O17</f>
        <v>222</v>
      </c>
      <c r="P31" s="224">
        <f>P29+P17</f>
        <v>2686</v>
      </c>
      <c r="Q31" s="146">
        <f aca="true" t="shared" si="7" ref="Q31:W31">Q29+Q17</f>
        <v>44</v>
      </c>
      <c r="R31" s="225">
        <f t="shared" si="7"/>
        <v>31</v>
      </c>
      <c r="S31" s="145">
        <f t="shared" si="7"/>
        <v>15</v>
      </c>
      <c r="T31" s="222">
        <f t="shared" si="7"/>
        <v>1096.1000000000001</v>
      </c>
      <c r="U31" s="180">
        <f t="shared" si="7"/>
        <v>1077.8000000000002</v>
      </c>
      <c r="V31" s="444">
        <f>V29++V17</f>
        <v>1077.8000000000002</v>
      </c>
      <c r="W31" s="223">
        <f t="shared" si="7"/>
        <v>116631</v>
      </c>
      <c r="X31" s="147" t="s">
        <v>49</v>
      </c>
    </row>
    <row r="32" spans="1:24" ht="18.75" customHeight="1">
      <c r="A32" s="268" t="s">
        <v>46</v>
      </c>
      <c r="B32" s="269"/>
      <c r="C32" s="269"/>
      <c r="D32" s="270"/>
      <c r="E32" s="268" t="s">
        <v>47</v>
      </c>
      <c r="F32" s="269"/>
      <c r="G32" s="269"/>
      <c r="H32" s="269"/>
      <c r="I32" s="270"/>
      <c r="J32" s="274" t="s">
        <v>41</v>
      </c>
      <c r="K32" s="275"/>
      <c r="L32" s="276"/>
      <c r="M32" s="304" t="s">
        <v>37</v>
      </c>
      <c r="N32" s="275"/>
      <c r="O32" s="305"/>
      <c r="P32" s="279" t="s">
        <v>36</v>
      </c>
      <c r="Q32" s="297"/>
      <c r="R32" s="297"/>
      <c r="S32" s="298"/>
      <c r="T32" s="279" t="s">
        <v>32</v>
      </c>
      <c r="U32" s="280"/>
      <c r="V32" s="280"/>
      <c r="W32" s="281"/>
      <c r="X32" s="282"/>
    </row>
    <row r="33" spans="1:24" ht="18.75" customHeight="1">
      <c r="A33" s="271"/>
      <c r="B33" s="272"/>
      <c r="C33" s="272"/>
      <c r="D33" s="273"/>
      <c r="E33" s="271"/>
      <c r="F33" s="272"/>
      <c r="G33" s="272"/>
      <c r="H33" s="272"/>
      <c r="I33" s="273"/>
      <c r="J33" s="271" t="s">
        <v>42</v>
      </c>
      <c r="K33" s="272"/>
      <c r="L33" s="285"/>
      <c r="M33" s="286" t="s">
        <v>38</v>
      </c>
      <c r="N33" s="272"/>
      <c r="O33" s="273"/>
      <c r="P33" s="271" t="s">
        <v>33</v>
      </c>
      <c r="Q33" s="299"/>
      <c r="R33" s="299"/>
      <c r="S33" s="300"/>
      <c r="T33" s="271" t="s">
        <v>33</v>
      </c>
      <c r="U33" s="272"/>
      <c r="V33" s="272"/>
      <c r="W33" s="285"/>
      <c r="X33" s="283"/>
    </row>
    <row r="34" spans="1:24" ht="18.75" customHeight="1">
      <c r="A34" s="319" t="s">
        <v>48</v>
      </c>
      <c r="B34" s="320"/>
      <c r="C34" s="289" t="s">
        <v>56</v>
      </c>
      <c r="D34" s="301"/>
      <c r="E34" s="293" t="s">
        <v>12</v>
      </c>
      <c r="F34" s="290"/>
      <c r="G34" s="309" t="s">
        <v>45</v>
      </c>
      <c r="H34" s="309" t="s">
        <v>44</v>
      </c>
      <c r="I34" s="306" t="s">
        <v>43</v>
      </c>
      <c r="J34" s="293" t="s">
        <v>40</v>
      </c>
      <c r="K34" s="290"/>
      <c r="L34" s="309" t="s">
        <v>39</v>
      </c>
      <c r="M34" s="289" t="s">
        <v>40</v>
      </c>
      <c r="N34" s="290"/>
      <c r="O34" s="306" t="s">
        <v>39</v>
      </c>
      <c r="P34" s="293" t="s">
        <v>35</v>
      </c>
      <c r="Q34" s="294"/>
      <c r="R34" s="289" t="s">
        <v>34</v>
      </c>
      <c r="S34" s="311"/>
      <c r="T34" s="287" t="s">
        <v>35</v>
      </c>
      <c r="U34" s="289" t="s">
        <v>34</v>
      </c>
      <c r="V34" s="445"/>
      <c r="W34" s="290"/>
      <c r="X34" s="283"/>
    </row>
    <row r="35" spans="1:24" ht="18.75" customHeight="1" thickBot="1">
      <c r="A35" s="321"/>
      <c r="B35" s="322"/>
      <c r="C35" s="302"/>
      <c r="D35" s="303"/>
      <c r="E35" s="308"/>
      <c r="F35" s="292"/>
      <c r="G35" s="310"/>
      <c r="H35" s="310"/>
      <c r="I35" s="307"/>
      <c r="J35" s="308"/>
      <c r="K35" s="292"/>
      <c r="L35" s="310"/>
      <c r="M35" s="291"/>
      <c r="N35" s="292"/>
      <c r="O35" s="307"/>
      <c r="P35" s="295"/>
      <c r="Q35" s="296"/>
      <c r="R35" s="291"/>
      <c r="S35" s="312"/>
      <c r="T35" s="288"/>
      <c r="U35" s="291"/>
      <c r="V35" s="446"/>
      <c r="W35" s="292"/>
      <c r="X35" s="284"/>
    </row>
    <row r="36" spans="1:26" ht="17.25" customHeight="1">
      <c r="A36" s="313">
        <v>25964</v>
      </c>
      <c r="B36" s="314"/>
      <c r="C36" s="325">
        <v>9692</v>
      </c>
      <c r="D36" s="326"/>
      <c r="E36" s="315">
        <f aca="true" t="shared" si="8" ref="E36:E47">SUM(G36:I36)</f>
        <v>78896</v>
      </c>
      <c r="F36" s="316"/>
      <c r="G36" s="148">
        <v>740</v>
      </c>
      <c r="H36" s="148">
        <v>70451</v>
      </c>
      <c r="I36" s="149">
        <v>7705</v>
      </c>
      <c r="J36" s="315">
        <v>25095</v>
      </c>
      <c r="K36" s="316"/>
      <c r="L36" s="149">
        <v>32</v>
      </c>
      <c r="M36" s="315">
        <v>281565</v>
      </c>
      <c r="N36" s="316"/>
      <c r="O36" s="149">
        <v>2382</v>
      </c>
      <c r="P36" s="323">
        <v>104.2</v>
      </c>
      <c r="Q36" s="324"/>
      <c r="R36" s="317">
        <v>1319.3</v>
      </c>
      <c r="S36" s="318"/>
      <c r="T36" s="199">
        <v>30.2</v>
      </c>
      <c r="U36" s="317">
        <v>2873.3</v>
      </c>
      <c r="V36" s="447"/>
      <c r="W36" s="318"/>
      <c r="X36" s="13" t="s">
        <v>19</v>
      </c>
      <c r="Y36" s="27"/>
      <c r="Z36" s="27"/>
    </row>
    <row r="37" spans="1:26" ht="17.25" customHeight="1">
      <c r="A37" s="327">
        <v>9599</v>
      </c>
      <c r="B37" s="328"/>
      <c r="C37" s="336">
        <v>2927</v>
      </c>
      <c r="D37" s="337"/>
      <c r="E37" s="329">
        <f t="shared" si="8"/>
        <v>16110</v>
      </c>
      <c r="F37" s="330"/>
      <c r="G37" s="150">
        <v>105</v>
      </c>
      <c r="H37" s="150">
        <v>13897</v>
      </c>
      <c r="I37" s="152">
        <v>2108</v>
      </c>
      <c r="J37" s="328">
        <v>0</v>
      </c>
      <c r="K37" s="330"/>
      <c r="L37" s="151">
        <v>0</v>
      </c>
      <c r="M37" s="329">
        <v>75560</v>
      </c>
      <c r="N37" s="330"/>
      <c r="O37" s="152">
        <v>506</v>
      </c>
      <c r="P37" s="334">
        <v>0.9</v>
      </c>
      <c r="Q37" s="335"/>
      <c r="R37" s="331">
        <v>303.5</v>
      </c>
      <c r="S37" s="332"/>
      <c r="T37" s="200">
        <v>1.25</v>
      </c>
      <c r="U37" s="331">
        <v>735.8</v>
      </c>
      <c r="V37" s="448"/>
      <c r="W37" s="333"/>
      <c r="X37" s="26" t="s">
        <v>60</v>
      </c>
      <c r="Y37" s="27"/>
      <c r="Z37" s="27"/>
    </row>
    <row r="38" spans="1:26" ht="17.25" customHeight="1">
      <c r="A38" s="338">
        <v>3454</v>
      </c>
      <c r="B38" s="339"/>
      <c r="C38" s="349">
        <v>2455</v>
      </c>
      <c r="D38" s="337"/>
      <c r="E38" s="340">
        <f t="shared" si="8"/>
        <v>17110</v>
      </c>
      <c r="F38" s="341"/>
      <c r="G38" s="153">
        <v>147</v>
      </c>
      <c r="H38" s="153">
        <v>13044</v>
      </c>
      <c r="I38" s="155">
        <v>3919</v>
      </c>
      <c r="J38" s="339">
        <v>0</v>
      </c>
      <c r="K38" s="342"/>
      <c r="L38" s="154">
        <v>0</v>
      </c>
      <c r="M38" s="343">
        <v>61210</v>
      </c>
      <c r="N38" s="342"/>
      <c r="O38" s="155">
        <v>440</v>
      </c>
      <c r="P38" s="347">
        <v>0.8</v>
      </c>
      <c r="Q38" s="348"/>
      <c r="R38" s="344">
        <v>259.5</v>
      </c>
      <c r="S38" s="345"/>
      <c r="T38" s="201">
        <v>0.8</v>
      </c>
      <c r="U38" s="344">
        <v>671.8</v>
      </c>
      <c r="V38" s="345"/>
      <c r="W38" s="346"/>
      <c r="X38" s="35" t="s">
        <v>61</v>
      </c>
      <c r="Y38" s="27"/>
      <c r="Z38" s="27"/>
    </row>
    <row r="39" spans="1:26" ht="17.25" customHeight="1">
      <c r="A39" s="327">
        <v>27083</v>
      </c>
      <c r="B39" s="328"/>
      <c r="C39" s="353">
        <v>9079</v>
      </c>
      <c r="D39" s="337"/>
      <c r="E39" s="329">
        <f t="shared" si="8"/>
        <v>74624</v>
      </c>
      <c r="F39" s="330"/>
      <c r="G39" s="156">
        <v>2292</v>
      </c>
      <c r="H39" s="156">
        <v>42034</v>
      </c>
      <c r="I39" s="157">
        <v>30298</v>
      </c>
      <c r="J39" s="329">
        <v>27060</v>
      </c>
      <c r="K39" s="330"/>
      <c r="L39" s="157">
        <v>37</v>
      </c>
      <c r="M39" s="329">
        <v>375420</v>
      </c>
      <c r="N39" s="330"/>
      <c r="O39" s="157">
        <v>2489</v>
      </c>
      <c r="P39" s="352">
        <v>102</v>
      </c>
      <c r="Q39" s="335"/>
      <c r="R39" s="350">
        <v>1276</v>
      </c>
      <c r="S39" s="351"/>
      <c r="T39" s="202">
        <v>31.89</v>
      </c>
      <c r="U39" s="350">
        <v>2491.7</v>
      </c>
      <c r="V39" s="449"/>
      <c r="W39" s="351"/>
      <c r="X39" s="158" t="s">
        <v>20</v>
      </c>
      <c r="Y39" s="27"/>
      <c r="Z39" s="27"/>
    </row>
    <row r="40" spans="1:26" ht="17.25" customHeight="1">
      <c r="A40" s="354">
        <v>4093</v>
      </c>
      <c r="B40" s="355"/>
      <c r="C40" s="361">
        <v>2206</v>
      </c>
      <c r="D40" s="337"/>
      <c r="E40" s="343">
        <f t="shared" si="8"/>
        <v>16733</v>
      </c>
      <c r="F40" s="342"/>
      <c r="G40" s="159">
        <v>85</v>
      </c>
      <c r="H40" s="159">
        <v>15209</v>
      </c>
      <c r="I40" s="160">
        <v>1439</v>
      </c>
      <c r="J40" s="356">
        <v>0</v>
      </c>
      <c r="K40" s="357"/>
      <c r="L40" s="160">
        <v>0</v>
      </c>
      <c r="M40" s="356">
        <v>56180</v>
      </c>
      <c r="N40" s="357"/>
      <c r="O40" s="160">
        <v>423</v>
      </c>
      <c r="P40" s="360">
        <v>0.5</v>
      </c>
      <c r="Q40" s="335"/>
      <c r="R40" s="358">
        <v>290.2</v>
      </c>
      <c r="S40" s="359"/>
      <c r="T40" s="203">
        <v>0</v>
      </c>
      <c r="U40" s="358">
        <v>710.4</v>
      </c>
      <c r="V40" s="450"/>
      <c r="W40" s="359"/>
      <c r="X40" s="48" t="s">
        <v>59</v>
      </c>
      <c r="Y40" s="27"/>
      <c r="Z40" s="27"/>
    </row>
    <row r="41" spans="1:26" ht="17.25" customHeight="1">
      <c r="A41" s="327">
        <v>17033</v>
      </c>
      <c r="B41" s="328"/>
      <c r="C41" s="336">
        <v>4066</v>
      </c>
      <c r="D41" s="337"/>
      <c r="E41" s="329">
        <f t="shared" si="8"/>
        <v>30950</v>
      </c>
      <c r="F41" s="330"/>
      <c r="G41" s="150">
        <v>461</v>
      </c>
      <c r="H41" s="150">
        <v>25141</v>
      </c>
      <c r="I41" s="152">
        <v>5348</v>
      </c>
      <c r="J41" s="329">
        <v>14995</v>
      </c>
      <c r="K41" s="330"/>
      <c r="L41" s="152">
        <v>21</v>
      </c>
      <c r="M41" s="329">
        <v>115860</v>
      </c>
      <c r="N41" s="330"/>
      <c r="O41" s="152">
        <v>813</v>
      </c>
      <c r="P41" s="334">
        <v>54.45</v>
      </c>
      <c r="Q41" s="335"/>
      <c r="R41" s="331">
        <v>648.8</v>
      </c>
      <c r="S41" s="333"/>
      <c r="T41" s="200">
        <v>16.45</v>
      </c>
      <c r="U41" s="331">
        <v>856.2</v>
      </c>
      <c r="V41" s="448"/>
      <c r="W41" s="333"/>
      <c r="X41" s="54" t="s">
        <v>21</v>
      </c>
      <c r="Y41" s="27"/>
      <c r="Z41" s="27"/>
    </row>
    <row r="42" spans="1:26" ht="17.25" customHeight="1">
      <c r="A42" s="354">
        <v>4202</v>
      </c>
      <c r="B42" s="355"/>
      <c r="C42" s="361">
        <v>2265</v>
      </c>
      <c r="D42" s="337"/>
      <c r="E42" s="356">
        <f t="shared" si="8"/>
        <v>11765</v>
      </c>
      <c r="F42" s="357"/>
      <c r="G42" s="159">
        <v>25</v>
      </c>
      <c r="H42" s="159">
        <v>8850</v>
      </c>
      <c r="I42" s="160">
        <v>2890</v>
      </c>
      <c r="J42" s="356">
        <v>0</v>
      </c>
      <c r="K42" s="357"/>
      <c r="L42" s="160">
        <v>0</v>
      </c>
      <c r="M42" s="356">
        <v>48540</v>
      </c>
      <c r="N42" s="357"/>
      <c r="O42" s="160">
        <v>373</v>
      </c>
      <c r="P42" s="360">
        <v>0.17</v>
      </c>
      <c r="Q42" s="335"/>
      <c r="R42" s="358">
        <v>233.1</v>
      </c>
      <c r="S42" s="359"/>
      <c r="T42" s="203">
        <v>0</v>
      </c>
      <c r="U42" s="358">
        <v>333.8</v>
      </c>
      <c r="V42" s="450"/>
      <c r="W42" s="359"/>
      <c r="X42" s="48" t="s">
        <v>52</v>
      </c>
      <c r="Y42" s="27"/>
      <c r="Z42" s="27"/>
    </row>
    <row r="43" spans="1:26" ht="17.25" customHeight="1">
      <c r="A43" s="362">
        <v>10287</v>
      </c>
      <c r="B43" s="363"/>
      <c r="C43" s="336">
        <v>2881</v>
      </c>
      <c r="D43" s="337"/>
      <c r="E43" s="364">
        <f t="shared" si="8"/>
        <v>25674</v>
      </c>
      <c r="F43" s="365"/>
      <c r="G43" s="161">
        <v>93</v>
      </c>
      <c r="H43" s="161">
        <v>24297</v>
      </c>
      <c r="I43" s="162">
        <v>1284</v>
      </c>
      <c r="J43" s="364">
        <v>1430</v>
      </c>
      <c r="K43" s="365"/>
      <c r="L43" s="162">
        <v>2</v>
      </c>
      <c r="M43" s="364">
        <v>84185</v>
      </c>
      <c r="N43" s="365"/>
      <c r="O43" s="162">
        <v>632</v>
      </c>
      <c r="P43" s="334">
        <v>17.95</v>
      </c>
      <c r="Q43" s="335"/>
      <c r="R43" s="366">
        <v>445.4</v>
      </c>
      <c r="S43" s="367"/>
      <c r="T43" s="204">
        <v>0.3</v>
      </c>
      <c r="U43" s="366">
        <v>973.6</v>
      </c>
      <c r="V43" s="451"/>
      <c r="W43" s="367"/>
      <c r="X43" s="68" t="s">
        <v>22</v>
      </c>
      <c r="Y43" s="27"/>
      <c r="Z43" s="27"/>
    </row>
    <row r="44" spans="1:26" s="166" customFormat="1" ht="17.25" customHeight="1">
      <c r="A44" s="368">
        <v>12995</v>
      </c>
      <c r="B44" s="369"/>
      <c r="C44" s="375">
        <v>4428</v>
      </c>
      <c r="D44" s="337"/>
      <c r="E44" s="370">
        <f t="shared" si="8"/>
        <v>32167</v>
      </c>
      <c r="F44" s="371"/>
      <c r="G44" s="163">
        <v>1279</v>
      </c>
      <c r="H44" s="163">
        <v>23542</v>
      </c>
      <c r="I44" s="164">
        <v>7346</v>
      </c>
      <c r="J44" s="370">
        <v>500</v>
      </c>
      <c r="K44" s="371"/>
      <c r="L44" s="164">
        <v>1</v>
      </c>
      <c r="M44" s="370">
        <v>190275</v>
      </c>
      <c r="N44" s="371"/>
      <c r="O44" s="164">
        <v>1522</v>
      </c>
      <c r="P44" s="374">
        <v>13.83</v>
      </c>
      <c r="Q44" s="335"/>
      <c r="R44" s="372">
        <v>494.6</v>
      </c>
      <c r="S44" s="373"/>
      <c r="T44" s="205">
        <v>5.02</v>
      </c>
      <c r="U44" s="372">
        <v>1082.4</v>
      </c>
      <c r="V44" s="452"/>
      <c r="W44" s="373"/>
      <c r="X44" s="78" t="s">
        <v>23</v>
      </c>
      <c r="Y44" s="27"/>
      <c r="Z44" s="27"/>
    </row>
    <row r="45" spans="1:26" ht="17.25" customHeight="1">
      <c r="A45" s="362">
        <v>13458</v>
      </c>
      <c r="B45" s="363"/>
      <c r="C45" s="336">
        <v>6135</v>
      </c>
      <c r="D45" s="337"/>
      <c r="E45" s="376">
        <f t="shared" si="8"/>
        <v>34768</v>
      </c>
      <c r="F45" s="377"/>
      <c r="G45" s="167">
        <v>786</v>
      </c>
      <c r="H45" s="167">
        <v>30244</v>
      </c>
      <c r="I45" s="169">
        <v>3738</v>
      </c>
      <c r="J45" s="376">
        <v>3660</v>
      </c>
      <c r="K45" s="377"/>
      <c r="L45" s="168">
        <v>5</v>
      </c>
      <c r="M45" s="376">
        <v>138435</v>
      </c>
      <c r="N45" s="377"/>
      <c r="O45" s="168">
        <v>1081</v>
      </c>
      <c r="P45" s="334">
        <v>26.7</v>
      </c>
      <c r="Q45" s="335"/>
      <c r="R45" s="331">
        <v>689.5</v>
      </c>
      <c r="S45" s="333"/>
      <c r="T45" s="206">
        <v>6.54</v>
      </c>
      <c r="U45" s="331">
        <v>1049.9</v>
      </c>
      <c r="V45" s="448"/>
      <c r="W45" s="333"/>
      <c r="X45" s="88" t="s">
        <v>51</v>
      </c>
      <c r="Y45" s="27"/>
      <c r="Z45" s="27"/>
    </row>
    <row r="46" spans="1:26" ht="17.25" customHeight="1">
      <c r="A46" s="368">
        <v>9591</v>
      </c>
      <c r="B46" s="369"/>
      <c r="C46" s="375">
        <v>3623</v>
      </c>
      <c r="D46" s="337"/>
      <c r="E46" s="370">
        <f t="shared" si="8"/>
        <v>21708</v>
      </c>
      <c r="F46" s="371"/>
      <c r="G46" s="163">
        <v>674</v>
      </c>
      <c r="H46" s="163">
        <v>15661</v>
      </c>
      <c r="I46" s="164">
        <v>5373</v>
      </c>
      <c r="J46" s="370">
        <v>315</v>
      </c>
      <c r="K46" s="371"/>
      <c r="L46" s="164">
        <v>1</v>
      </c>
      <c r="M46" s="370">
        <v>53850</v>
      </c>
      <c r="N46" s="371"/>
      <c r="O46" s="164">
        <v>497</v>
      </c>
      <c r="P46" s="374">
        <v>20.54</v>
      </c>
      <c r="Q46" s="335"/>
      <c r="R46" s="372">
        <v>413.7</v>
      </c>
      <c r="S46" s="373"/>
      <c r="T46" s="205">
        <v>0.5</v>
      </c>
      <c r="U46" s="372">
        <v>632.2</v>
      </c>
      <c r="V46" s="452"/>
      <c r="W46" s="373"/>
      <c r="X46" s="78" t="s">
        <v>50</v>
      </c>
      <c r="Y46" s="27"/>
      <c r="Z46" s="27"/>
    </row>
    <row r="47" spans="1:26" ht="17.25" customHeight="1" thickBot="1">
      <c r="A47" s="378">
        <v>2159</v>
      </c>
      <c r="B47" s="379"/>
      <c r="C47" s="382">
        <v>2470</v>
      </c>
      <c r="D47" s="383"/>
      <c r="E47" s="364">
        <f t="shared" si="8"/>
        <v>16691</v>
      </c>
      <c r="F47" s="365"/>
      <c r="G47" s="161">
        <v>26</v>
      </c>
      <c r="H47" s="161">
        <v>11680</v>
      </c>
      <c r="I47" s="162">
        <v>4985</v>
      </c>
      <c r="J47" s="364">
        <v>655</v>
      </c>
      <c r="K47" s="365"/>
      <c r="L47" s="162">
        <v>2</v>
      </c>
      <c r="M47" s="364">
        <v>21540</v>
      </c>
      <c r="N47" s="365"/>
      <c r="O47" s="162">
        <v>245</v>
      </c>
      <c r="P47" s="380">
        <v>0.8</v>
      </c>
      <c r="Q47" s="381"/>
      <c r="R47" s="366">
        <v>170.2</v>
      </c>
      <c r="S47" s="367"/>
      <c r="T47" s="204">
        <v>0.85</v>
      </c>
      <c r="U47" s="366">
        <v>574.2</v>
      </c>
      <c r="V47" s="451"/>
      <c r="W47" s="367"/>
      <c r="X47" s="68" t="s">
        <v>55</v>
      </c>
      <c r="Y47" s="27"/>
      <c r="Z47" s="27"/>
    </row>
    <row r="48" spans="1:26" ht="36" customHeight="1" thickBot="1" thickTop="1">
      <c r="A48" s="384">
        <f>SUM(A36:B47)</f>
        <v>139918</v>
      </c>
      <c r="B48" s="385"/>
      <c r="C48" s="389">
        <f>SUM(C36:D47)</f>
        <v>52227</v>
      </c>
      <c r="D48" s="390"/>
      <c r="E48" s="384">
        <f>SUM(E36:F47)</f>
        <v>377196</v>
      </c>
      <c r="F48" s="385"/>
      <c r="G48" s="170">
        <f>SUM(G36:G47)</f>
        <v>6713</v>
      </c>
      <c r="H48" s="170">
        <f>SUM(H36:H47)</f>
        <v>294050</v>
      </c>
      <c r="I48" s="170">
        <f>SUM(I36:I47)</f>
        <v>76433</v>
      </c>
      <c r="J48" s="384">
        <f>SUM(J36:K47)</f>
        <v>73710</v>
      </c>
      <c r="K48" s="385"/>
      <c r="L48" s="171">
        <f>SUM(L36:L47)</f>
        <v>101</v>
      </c>
      <c r="M48" s="384">
        <f>SUM(M36:N47)</f>
        <v>1502620</v>
      </c>
      <c r="N48" s="385"/>
      <c r="O48" s="171">
        <f>SUM(O36:O47)</f>
        <v>11403</v>
      </c>
      <c r="P48" s="388">
        <f>SUM(P36:Q47)</f>
        <v>342.84000000000003</v>
      </c>
      <c r="Q48" s="386"/>
      <c r="R48" s="386">
        <f>SUM(R36:S47)</f>
        <v>6543.8</v>
      </c>
      <c r="S48" s="387"/>
      <c r="T48" s="198">
        <f>SUM(T36:T47)</f>
        <v>93.8</v>
      </c>
      <c r="U48" s="386">
        <f>SUM(U36:W47)</f>
        <v>12985.300000000001</v>
      </c>
      <c r="V48" s="453"/>
      <c r="W48" s="387"/>
      <c r="X48" s="94" t="s">
        <v>67</v>
      </c>
      <c r="Y48" s="27"/>
      <c r="Z48" s="27"/>
    </row>
    <row r="49" spans="1:26" ht="17.25" customHeight="1" thickTop="1">
      <c r="A49" s="329">
        <v>20042</v>
      </c>
      <c r="B49" s="330"/>
      <c r="C49" s="393">
        <v>9020</v>
      </c>
      <c r="D49" s="394"/>
      <c r="E49" s="329">
        <f aca="true" t="shared" si="9" ref="E49:E59">SUM(G49:I49)</f>
        <v>65957</v>
      </c>
      <c r="F49" s="330"/>
      <c r="G49" s="156">
        <v>1462</v>
      </c>
      <c r="H49" s="156">
        <v>46530</v>
      </c>
      <c r="I49" s="152">
        <v>17965</v>
      </c>
      <c r="J49" s="329">
        <v>14030</v>
      </c>
      <c r="K49" s="330"/>
      <c r="L49" s="152">
        <v>17</v>
      </c>
      <c r="M49" s="329">
        <v>192195</v>
      </c>
      <c r="N49" s="330"/>
      <c r="O49" s="152">
        <v>1422</v>
      </c>
      <c r="P49" s="391">
        <v>68.09</v>
      </c>
      <c r="Q49" s="392"/>
      <c r="R49" s="331">
        <v>982.2</v>
      </c>
      <c r="S49" s="333"/>
      <c r="T49" s="200">
        <v>18.2</v>
      </c>
      <c r="U49" s="331">
        <v>2083.6</v>
      </c>
      <c r="V49" s="448"/>
      <c r="W49" s="333"/>
      <c r="X49" s="172" t="s">
        <v>24</v>
      </c>
      <c r="Y49" s="27"/>
      <c r="Z49" s="27"/>
    </row>
    <row r="50" spans="1:26" ht="17.25" customHeight="1">
      <c r="A50" s="343">
        <v>3367</v>
      </c>
      <c r="B50" s="342"/>
      <c r="C50" s="349">
        <v>5820</v>
      </c>
      <c r="D50" s="337"/>
      <c r="E50" s="370">
        <f t="shared" si="9"/>
        <v>22007</v>
      </c>
      <c r="F50" s="371"/>
      <c r="G50" s="153">
        <v>0</v>
      </c>
      <c r="H50" s="153">
        <v>21255</v>
      </c>
      <c r="I50" s="155">
        <v>752</v>
      </c>
      <c r="J50" s="343">
        <v>0</v>
      </c>
      <c r="K50" s="342"/>
      <c r="L50" s="155">
        <v>0</v>
      </c>
      <c r="M50" s="343">
        <v>75075</v>
      </c>
      <c r="N50" s="342"/>
      <c r="O50" s="155">
        <v>634</v>
      </c>
      <c r="P50" s="347">
        <v>0</v>
      </c>
      <c r="Q50" s="335"/>
      <c r="R50" s="344">
        <v>271.4</v>
      </c>
      <c r="S50" s="346"/>
      <c r="T50" s="201">
        <v>0</v>
      </c>
      <c r="U50" s="344">
        <v>695.5</v>
      </c>
      <c r="V50" s="345"/>
      <c r="W50" s="346"/>
      <c r="X50" s="118" t="s">
        <v>57</v>
      </c>
      <c r="Y50" s="27"/>
      <c r="Z50" s="27"/>
    </row>
    <row r="51" spans="1:26" ht="17.25" customHeight="1">
      <c r="A51" s="329">
        <v>14450</v>
      </c>
      <c r="B51" s="330"/>
      <c r="C51" s="336">
        <v>4870</v>
      </c>
      <c r="D51" s="337"/>
      <c r="E51" s="329">
        <f t="shared" si="9"/>
        <v>32105</v>
      </c>
      <c r="F51" s="330"/>
      <c r="G51" s="156">
        <v>426</v>
      </c>
      <c r="H51" s="156">
        <v>24407</v>
      </c>
      <c r="I51" s="152">
        <v>7272</v>
      </c>
      <c r="J51" s="329">
        <v>2630</v>
      </c>
      <c r="K51" s="330"/>
      <c r="L51" s="152">
        <v>5</v>
      </c>
      <c r="M51" s="329">
        <v>121590</v>
      </c>
      <c r="N51" s="330"/>
      <c r="O51" s="152">
        <v>1011</v>
      </c>
      <c r="P51" s="334">
        <v>47.63</v>
      </c>
      <c r="Q51" s="335"/>
      <c r="R51" s="331">
        <v>590.8</v>
      </c>
      <c r="S51" s="333"/>
      <c r="T51" s="200">
        <v>5.31</v>
      </c>
      <c r="U51" s="331">
        <v>1079.2</v>
      </c>
      <c r="V51" s="448"/>
      <c r="W51" s="333"/>
      <c r="X51" s="54" t="s">
        <v>25</v>
      </c>
      <c r="Y51" s="27"/>
      <c r="Z51" s="27"/>
    </row>
    <row r="52" spans="1:26" ht="17.25" customHeight="1">
      <c r="A52" s="343">
        <v>4122</v>
      </c>
      <c r="B52" s="342"/>
      <c r="C52" s="349">
        <v>1479</v>
      </c>
      <c r="D52" s="337"/>
      <c r="E52" s="370">
        <f t="shared" si="9"/>
        <v>16792</v>
      </c>
      <c r="F52" s="371"/>
      <c r="G52" s="153">
        <v>297</v>
      </c>
      <c r="H52" s="153">
        <v>12894</v>
      </c>
      <c r="I52" s="155">
        <v>3601</v>
      </c>
      <c r="J52" s="343">
        <v>0</v>
      </c>
      <c r="K52" s="342"/>
      <c r="L52" s="155">
        <v>0</v>
      </c>
      <c r="M52" s="343">
        <v>33360</v>
      </c>
      <c r="N52" s="342"/>
      <c r="O52" s="155">
        <v>394</v>
      </c>
      <c r="P52" s="347">
        <v>4.34</v>
      </c>
      <c r="Q52" s="335"/>
      <c r="R52" s="344">
        <v>184.9</v>
      </c>
      <c r="S52" s="346"/>
      <c r="T52" s="201">
        <v>0.2</v>
      </c>
      <c r="U52" s="344">
        <v>898.8</v>
      </c>
      <c r="V52" s="345"/>
      <c r="W52" s="346"/>
      <c r="X52" s="78" t="s">
        <v>58</v>
      </c>
      <c r="Y52" s="27"/>
      <c r="Z52" s="27"/>
    </row>
    <row r="53" spans="1:26" ht="17.25" customHeight="1">
      <c r="A53" s="329">
        <v>20347</v>
      </c>
      <c r="B53" s="330"/>
      <c r="C53" s="336">
        <v>9050</v>
      </c>
      <c r="D53" s="337"/>
      <c r="E53" s="329">
        <f t="shared" si="9"/>
        <v>52350</v>
      </c>
      <c r="F53" s="330"/>
      <c r="G53" s="156">
        <v>1150</v>
      </c>
      <c r="H53" s="150">
        <v>48213</v>
      </c>
      <c r="I53" s="152">
        <v>2987</v>
      </c>
      <c r="J53" s="329">
        <v>2650</v>
      </c>
      <c r="K53" s="330"/>
      <c r="L53" s="152">
        <v>4</v>
      </c>
      <c r="M53" s="329">
        <v>237745</v>
      </c>
      <c r="N53" s="330"/>
      <c r="O53" s="152">
        <v>1559</v>
      </c>
      <c r="P53" s="334">
        <v>36.58</v>
      </c>
      <c r="Q53" s="335"/>
      <c r="R53" s="331">
        <v>831.1</v>
      </c>
      <c r="S53" s="333"/>
      <c r="T53" s="200">
        <v>4.23</v>
      </c>
      <c r="U53" s="331">
        <v>2025</v>
      </c>
      <c r="V53" s="448"/>
      <c r="W53" s="333"/>
      <c r="X53" s="54" t="s">
        <v>26</v>
      </c>
      <c r="Y53" s="27"/>
      <c r="Z53" s="27"/>
    </row>
    <row r="54" spans="1:26" ht="17.25" customHeight="1">
      <c r="A54" s="343">
        <v>11039</v>
      </c>
      <c r="B54" s="342"/>
      <c r="C54" s="349">
        <v>2076</v>
      </c>
      <c r="D54" s="337"/>
      <c r="E54" s="343">
        <f t="shared" si="9"/>
        <v>29612</v>
      </c>
      <c r="F54" s="342"/>
      <c r="G54" s="153">
        <v>83</v>
      </c>
      <c r="H54" s="153">
        <v>27945</v>
      </c>
      <c r="I54" s="155">
        <v>1584</v>
      </c>
      <c r="J54" s="343">
        <v>1430</v>
      </c>
      <c r="K54" s="342"/>
      <c r="L54" s="155">
        <v>2</v>
      </c>
      <c r="M54" s="343">
        <v>121260</v>
      </c>
      <c r="N54" s="342"/>
      <c r="O54" s="155">
        <v>847</v>
      </c>
      <c r="P54" s="347">
        <v>10.54</v>
      </c>
      <c r="Q54" s="335"/>
      <c r="R54" s="344">
        <v>436.8</v>
      </c>
      <c r="S54" s="346"/>
      <c r="T54" s="201">
        <v>2.37</v>
      </c>
      <c r="U54" s="344">
        <v>1180.3</v>
      </c>
      <c r="V54" s="345"/>
      <c r="W54" s="346"/>
      <c r="X54" s="48" t="s">
        <v>27</v>
      </c>
      <c r="Y54" s="27"/>
      <c r="Z54" s="27"/>
    </row>
    <row r="55" spans="1:26" ht="17.25" customHeight="1">
      <c r="A55" s="329">
        <v>11652</v>
      </c>
      <c r="B55" s="330"/>
      <c r="C55" s="336">
        <v>3928</v>
      </c>
      <c r="D55" s="337"/>
      <c r="E55" s="329">
        <f t="shared" si="9"/>
        <v>30085</v>
      </c>
      <c r="F55" s="330"/>
      <c r="G55" s="150">
        <v>23</v>
      </c>
      <c r="H55" s="150">
        <v>27541</v>
      </c>
      <c r="I55" s="152">
        <v>2521</v>
      </c>
      <c r="J55" s="329">
        <v>400</v>
      </c>
      <c r="K55" s="330"/>
      <c r="L55" s="152">
        <v>1</v>
      </c>
      <c r="M55" s="329">
        <v>81095</v>
      </c>
      <c r="N55" s="330"/>
      <c r="O55" s="152">
        <v>656</v>
      </c>
      <c r="P55" s="334">
        <v>5.69</v>
      </c>
      <c r="Q55" s="335"/>
      <c r="R55" s="331">
        <v>527</v>
      </c>
      <c r="S55" s="333"/>
      <c r="T55" s="200">
        <v>0.2</v>
      </c>
      <c r="U55" s="331">
        <v>1064.8</v>
      </c>
      <c r="V55" s="448"/>
      <c r="W55" s="333"/>
      <c r="X55" s="54" t="s">
        <v>28</v>
      </c>
      <c r="Y55" s="27"/>
      <c r="Z55" s="27"/>
    </row>
    <row r="56" spans="1:26" ht="17.25" customHeight="1">
      <c r="A56" s="343">
        <v>6444</v>
      </c>
      <c r="B56" s="342"/>
      <c r="C56" s="349">
        <v>4300</v>
      </c>
      <c r="D56" s="337"/>
      <c r="E56" s="343">
        <f t="shared" si="9"/>
        <v>21418</v>
      </c>
      <c r="F56" s="342"/>
      <c r="G56" s="153">
        <v>0</v>
      </c>
      <c r="H56" s="153">
        <v>20349</v>
      </c>
      <c r="I56" s="155">
        <v>1069</v>
      </c>
      <c r="J56" s="343">
        <v>1130</v>
      </c>
      <c r="K56" s="342"/>
      <c r="L56" s="155">
        <v>2</v>
      </c>
      <c r="M56" s="343">
        <v>101905</v>
      </c>
      <c r="N56" s="342"/>
      <c r="O56" s="155">
        <v>706</v>
      </c>
      <c r="P56" s="347">
        <v>13.3</v>
      </c>
      <c r="Q56" s="335"/>
      <c r="R56" s="344">
        <v>280</v>
      </c>
      <c r="S56" s="346"/>
      <c r="T56" s="201">
        <v>0.76</v>
      </c>
      <c r="U56" s="344">
        <v>892.7</v>
      </c>
      <c r="V56" s="345"/>
      <c r="W56" s="346"/>
      <c r="X56" s="48" t="s">
        <v>29</v>
      </c>
      <c r="Y56" s="27"/>
      <c r="Z56" s="27"/>
    </row>
    <row r="57" spans="1:26" ht="17.25" customHeight="1">
      <c r="A57" s="376">
        <v>6103</v>
      </c>
      <c r="B57" s="377"/>
      <c r="C57" s="336">
        <v>6415</v>
      </c>
      <c r="D57" s="337"/>
      <c r="E57" s="376">
        <f t="shared" si="9"/>
        <v>23281</v>
      </c>
      <c r="F57" s="377"/>
      <c r="G57" s="167">
        <v>333</v>
      </c>
      <c r="H57" s="167">
        <v>21849</v>
      </c>
      <c r="I57" s="168">
        <v>1099</v>
      </c>
      <c r="J57" s="376">
        <v>0</v>
      </c>
      <c r="K57" s="377"/>
      <c r="L57" s="168">
        <v>0</v>
      </c>
      <c r="M57" s="376">
        <v>72860</v>
      </c>
      <c r="N57" s="377"/>
      <c r="O57" s="168">
        <v>595</v>
      </c>
      <c r="P57" s="334">
        <v>17.73</v>
      </c>
      <c r="Q57" s="335"/>
      <c r="R57" s="331">
        <v>361.3</v>
      </c>
      <c r="S57" s="333"/>
      <c r="T57" s="206">
        <v>1.61</v>
      </c>
      <c r="U57" s="331">
        <v>937</v>
      </c>
      <c r="V57" s="448"/>
      <c r="W57" s="333"/>
      <c r="X57" s="173" t="s">
        <v>30</v>
      </c>
      <c r="Y57" s="27"/>
      <c r="Z57" s="27"/>
    </row>
    <row r="58" spans="1:26" ht="17.25" customHeight="1">
      <c r="A58" s="370">
        <v>3584</v>
      </c>
      <c r="B58" s="371"/>
      <c r="C58" s="375">
        <v>5376</v>
      </c>
      <c r="D58" s="337"/>
      <c r="E58" s="370">
        <f t="shared" si="9"/>
        <v>19415</v>
      </c>
      <c r="F58" s="371"/>
      <c r="G58" s="163">
        <v>150</v>
      </c>
      <c r="H58" s="163">
        <v>18358</v>
      </c>
      <c r="I58" s="164">
        <v>907</v>
      </c>
      <c r="J58" s="370">
        <v>0</v>
      </c>
      <c r="K58" s="371"/>
      <c r="L58" s="164">
        <v>0</v>
      </c>
      <c r="M58" s="370">
        <v>48875</v>
      </c>
      <c r="N58" s="371"/>
      <c r="O58" s="164">
        <v>543</v>
      </c>
      <c r="P58" s="374">
        <v>6.87</v>
      </c>
      <c r="Q58" s="335"/>
      <c r="R58" s="372">
        <v>362.9</v>
      </c>
      <c r="S58" s="373"/>
      <c r="T58" s="205">
        <v>0</v>
      </c>
      <c r="U58" s="372">
        <v>726.1</v>
      </c>
      <c r="V58" s="452"/>
      <c r="W58" s="373"/>
      <c r="X58" s="78" t="s">
        <v>53</v>
      </c>
      <c r="Y58" s="27"/>
      <c r="Z58" s="27"/>
    </row>
    <row r="59" spans="1:26" ht="17.25" customHeight="1" thickBot="1">
      <c r="A59" s="364">
        <v>4918</v>
      </c>
      <c r="B59" s="365"/>
      <c r="C59" s="382">
        <v>3070</v>
      </c>
      <c r="D59" s="383"/>
      <c r="E59" s="364">
        <f t="shared" si="9"/>
        <v>20969</v>
      </c>
      <c r="F59" s="365"/>
      <c r="G59" s="174">
        <v>0</v>
      </c>
      <c r="H59" s="174">
        <v>19695</v>
      </c>
      <c r="I59" s="175">
        <v>1274</v>
      </c>
      <c r="J59" s="364">
        <v>0</v>
      </c>
      <c r="K59" s="365"/>
      <c r="L59" s="175">
        <v>0</v>
      </c>
      <c r="M59" s="364">
        <v>76475</v>
      </c>
      <c r="N59" s="365"/>
      <c r="O59" s="175">
        <v>529</v>
      </c>
      <c r="P59" s="380">
        <v>0.59</v>
      </c>
      <c r="Q59" s="381"/>
      <c r="R59" s="366">
        <v>369.3</v>
      </c>
      <c r="S59" s="367"/>
      <c r="T59" s="207">
        <v>0.15</v>
      </c>
      <c r="U59" s="366">
        <v>723</v>
      </c>
      <c r="V59" s="451"/>
      <c r="W59" s="367"/>
      <c r="X59" s="142" t="s">
        <v>54</v>
      </c>
      <c r="Y59" s="27"/>
      <c r="Z59" s="27"/>
    </row>
    <row r="60" spans="1:26" ht="36" customHeight="1" thickBot="1" thickTop="1">
      <c r="A60" s="384">
        <f>SUM(A49:B59)</f>
        <v>106068</v>
      </c>
      <c r="B60" s="385"/>
      <c r="C60" s="389">
        <f>SUM(C49:D59)</f>
        <v>55404</v>
      </c>
      <c r="D60" s="395"/>
      <c r="E60" s="384">
        <f>SUM(E49:F59)</f>
        <v>333991</v>
      </c>
      <c r="F60" s="385"/>
      <c r="G60" s="170">
        <f>SUM(G49:G59)</f>
        <v>3924</v>
      </c>
      <c r="H60" s="170">
        <f>SUM(H49:H59)</f>
        <v>289036</v>
      </c>
      <c r="I60" s="171">
        <f>SUM(I49:I59)</f>
        <v>41031</v>
      </c>
      <c r="J60" s="384">
        <f>SUM(J49:K59)</f>
        <v>22270</v>
      </c>
      <c r="K60" s="385"/>
      <c r="L60" s="171">
        <f>SUM(L49:L59)</f>
        <v>31</v>
      </c>
      <c r="M60" s="384">
        <f>SUM(M49:N59)</f>
        <v>1162435</v>
      </c>
      <c r="N60" s="385"/>
      <c r="O60" s="171">
        <f>SUM(O49:O59)</f>
        <v>8896</v>
      </c>
      <c r="P60" s="388">
        <f>SUM(P49:Q59)</f>
        <v>211.35999999999999</v>
      </c>
      <c r="Q60" s="386"/>
      <c r="R60" s="386">
        <f>SUM(R49:S59)</f>
        <v>5197.700000000001</v>
      </c>
      <c r="S60" s="387"/>
      <c r="T60" s="198">
        <f>SUM(T49:T59)</f>
        <v>33.03</v>
      </c>
      <c r="U60" s="386">
        <f>SUM(U49:W59)</f>
        <v>12306.000000000002</v>
      </c>
      <c r="V60" s="453"/>
      <c r="W60" s="387"/>
      <c r="X60" s="94" t="s">
        <v>66</v>
      </c>
      <c r="Y60" s="27"/>
      <c r="Z60" s="27"/>
    </row>
    <row r="61" spans="1:26" ht="32.25" customHeight="1" thickBot="1" thickTop="1">
      <c r="A61" s="396">
        <f>A60+A48</f>
        <v>245986</v>
      </c>
      <c r="B61" s="397"/>
      <c r="C61" s="404">
        <f>C60+C48</f>
        <v>107631</v>
      </c>
      <c r="D61" s="405"/>
      <c r="E61" s="396">
        <f>E60+E48</f>
        <v>711187</v>
      </c>
      <c r="F61" s="397"/>
      <c r="G61" s="176">
        <f>G60+G48</f>
        <v>10637</v>
      </c>
      <c r="H61" s="177">
        <f>H60+H48</f>
        <v>583086</v>
      </c>
      <c r="I61" s="176">
        <f>I60+I48</f>
        <v>117464</v>
      </c>
      <c r="J61" s="396">
        <f>J60+J48</f>
        <v>95980</v>
      </c>
      <c r="K61" s="397"/>
      <c r="L61" s="177">
        <f>L60+L48</f>
        <v>132</v>
      </c>
      <c r="M61" s="396">
        <f>M60+M48</f>
        <v>2665055</v>
      </c>
      <c r="N61" s="397"/>
      <c r="O61" s="176">
        <f>O60+O48</f>
        <v>20299</v>
      </c>
      <c r="P61" s="402">
        <f>P60+P48</f>
        <v>554.2</v>
      </c>
      <c r="Q61" s="403"/>
      <c r="R61" s="398">
        <f>R60+R48</f>
        <v>11741.5</v>
      </c>
      <c r="S61" s="399"/>
      <c r="T61" s="219">
        <f>T60+T48</f>
        <v>126.83</v>
      </c>
      <c r="U61" s="400">
        <f>U60+U48</f>
        <v>25291.300000000003</v>
      </c>
      <c r="V61" s="454"/>
      <c r="W61" s="401"/>
      <c r="X61" s="178" t="s">
        <v>49</v>
      </c>
      <c r="Y61" s="27"/>
      <c r="Z61" s="27"/>
    </row>
    <row r="62" ht="16.5" customHeight="1">
      <c r="X62" s="55"/>
    </row>
    <row r="63" ht="12.75">
      <c r="X63" s="179"/>
    </row>
    <row r="64" ht="12.75">
      <c r="X64" s="179"/>
    </row>
    <row r="65" ht="12.75">
      <c r="X65" s="179"/>
    </row>
  </sheetData>
  <sheetProtection/>
  <mergeCells count="264">
    <mergeCell ref="A61:B61"/>
    <mergeCell ref="E61:F61"/>
    <mergeCell ref="J61:K61"/>
    <mergeCell ref="M61:N61"/>
    <mergeCell ref="R61:S61"/>
    <mergeCell ref="U61:W61"/>
    <mergeCell ref="P61:Q61"/>
    <mergeCell ref="C61:D61"/>
    <mergeCell ref="A60:B60"/>
    <mergeCell ref="E60:F60"/>
    <mergeCell ref="J60:K60"/>
    <mergeCell ref="M60:N60"/>
    <mergeCell ref="P59:Q59"/>
    <mergeCell ref="U60:W60"/>
    <mergeCell ref="P60:Q60"/>
    <mergeCell ref="C60:D60"/>
    <mergeCell ref="R60:S60"/>
    <mergeCell ref="U58:W58"/>
    <mergeCell ref="P58:Q58"/>
    <mergeCell ref="C58:D58"/>
    <mergeCell ref="A59:B59"/>
    <mergeCell ref="E59:F59"/>
    <mergeCell ref="J59:K59"/>
    <mergeCell ref="M59:N59"/>
    <mergeCell ref="R59:S59"/>
    <mergeCell ref="U59:W59"/>
    <mergeCell ref="C59:D59"/>
    <mergeCell ref="C57:D57"/>
    <mergeCell ref="A58:B58"/>
    <mergeCell ref="E58:F58"/>
    <mergeCell ref="J58:K58"/>
    <mergeCell ref="M58:N58"/>
    <mergeCell ref="R58:S58"/>
    <mergeCell ref="U56:W56"/>
    <mergeCell ref="P56:Q56"/>
    <mergeCell ref="C56:D56"/>
    <mergeCell ref="A57:B57"/>
    <mergeCell ref="E57:F57"/>
    <mergeCell ref="J57:K57"/>
    <mergeCell ref="M57:N57"/>
    <mergeCell ref="R57:S57"/>
    <mergeCell ref="U57:W57"/>
    <mergeCell ref="P57:Q57"/>
    <mergeCell ref="C55:D55"/>
    <mergeCell ref="A56:B56"/>
    <mergeCell ref="E56:F56"/>
    <mergeCell ref="J56:K56"/>
    <mergeCell ref="M56:N56"/>
    <mergeCell ref="R56:S56"/>
    <mergeCell ref="U54:W54"/>
    <mergeCell ref="P54:Q54"/>
    <mergeCell ref="C54:D54"/>
    <mergeCell ref="A55:B55"/>
    <mergeCell ref="E55:F55"/>
    <mergeCell ref="J55:K55"/>
    <mergeCell ref="M55:N55"/>
    <mergeCell ref="R55:S55"/>
    <mergeCell ref="U55:W55"/>
    <mergeCell ref="P55:Q55"/>
    <mergeCell ref="C53:D53"/>
    <mergeCell ref="A54:B54"/>
    <mergeCell ref="E54:F54"/>
    <mergeCell ref="J54:K54"/>
    <mergeCell ref="M54:N54"/>
    <mergeCell ref="R54:S54"/>
    <mergeCell ref="U52:W52"/>
    <mergeCell ref="P52:Q52"/>
    <mergeCell ref="C52:D52"/>
    <mergeCell ref="A53:B53"/>
    <mergeCell ref="E53:F53"/>
    <mergeCell ref="J53:K53"/>
    <mergeCell ref="M53:N53"/>
    <mergeCell ref="R53:S53"/>
    <mergeCell ref="U53:W53"/>
    <mergeCell ref="P53:Q53"/>
    <mergeCell ref="C51:D51"/>
    <mergeCell ref="A52:B52"/>
    <mergeCell ref="E52:F52"/>
    <mergeCell ref="J52:K52"/>
    <mergeCell ref="M52:N52"/>
    <mergeCell ref="R52:S52"/>
    <mergeCell ref="U50:W50"/>
    <mergeCell ref="P50:Q50"/>
    <mergeCell ref="C50:D50"/>
    <mergeCell ref="A51:B51"/>
    <mergeCell ref="E51:F51"/>
    <mergeCell ref="J51:K51"/>
    <mergeCell ref="M51:N51"/>
    <mergeCell ref="R51:S51"/>
    <mergeCell ref="U51:W51"/>
    <mergeCell ref="P51:Q51"/>
    <mergeCell ref="C49:D49"/>
    <mergeCell ref="A50:B50"/>
    <mergeCell ref="E50:F50"/>
    <mergeCell ref="J50:K50"/>
    <mergeCell ref="M50:N50"/>
    <mergeCell ref="R50:S50"/>
    <mergeCell ref="U48:W48"/>
    <mergeCell ref="P48:Q48"/>
    <mergeCell ref="C48:D48"/>
    <mergeCell ref="A49:B49"/>
    <mergeCell ref="E49:F49"/>
    <mergeCell ref="J49:K49"/>
    <mergeCell ref="M49:N49"/>
    <mergeCell ref="R49:S49"/>
    <mergeCell ref="U49:W49"/>
    <mergeCell ref="P49:Q49"/>
    <mergeCell ref="C47:D47"/>
    <mergeCell ref="A48:B48"/>
    <mergeCell ref="E48:F48"/>
    <mergeCell ref="J48:K48"/>
    <mergeCell ref="M48:N48"/>
    <mergeCell ref="R48:S48"/>
    <mergeCell ref="U46:W46"/>
    <mergeCell ref="P46:Q46"/>
    <mergeCell ref="C46:D46"/>
    <mergeCell ref="A47:B47"/>
    <mergeCell ref="E47:F47"/>
    <mergeCell ref="J47:K47"/>
    <mergeCell ref="M47:N47"/>
    <mergeCell ref="R47:S47"/>
    <mergeCell ref="U47:W47"/>
    <mergeCell ref="P47:Q47"/>
    <mergeCell ref="C45:D45"/>
    <mergeCell ref="A46:B46"/>
    <mergeCell ref="E46:F46"/>
    <mergeCell ref="J46:K46"/>
    <mergeCell ref="M46:N46"/>
    <mergeCell ref="R46:S46"/>
    <mergeCell ref="U44:W44"/>
    <mergeCell ref="P44:Q44"/>
    <mergeCell ref="C44:D44"/>
    <mergeCell ref="A45:B45"/>
    <mergeCell ref="E45:F45"/>
    <mergeCell ref="J45:K45"/>
    <mergeCell ref="M45:N45"/>
    <mergeCell ref="R45:S45"/>
    <mergeCell ref="U45:W45"/>
    <mergeCell ref="P45:Q45"/>
    <mergeCell ref="C43:D43"/>
    <mergeCell ref="A44:B44"/>
    <mergeCell ref="E44:F44"/>
    <mergeCell ref="J44:K44"/>
    <mergeCell ref="M44:N44"/>
    <mergeCell ref="R44:S44"/>
    <mergeCell ref="U42:W42"/>
    <mergeCell ref="P42:Q42"/>
    <mergeCell ref="C42:D42"/>
    <mergeCell ref="A43:B43"/>
    <mergeCell ref="E43:F43"/>
    <mergeCell ref="J43:K43"/>
    <mergeCell ref="M43:N43"/>
    <mergeCell ref="R43:S43"/>
    <mergeCell ref="U43:W43"/>
    <mergeCell ref="P43:Q43"/>
    <mergeCell ref="C41:D41"/>
    <mergeCell ref="A42:B42"/>
    <mergeCell ref="E42:F42"/>
    <mergeCell ref="J42:K42"/>
    <mergeCell ref="M42:N42"/>
    <mergeCell ref="R42:S42"/>
    <mergeCell ref="U40:W40"/>
    <mergeCell ref="P40:Q40"/>
    <mergeCell ref="C40:D40"/>
    <mergeCell ref="A41:B41"/>
    <mergeCell ref="E41:F41"/>
    <mergeCell ref="J41:K41"/>
    <mergeCell ref="M41:N41"/>
    <mergeCell ref="R41:S41"/>
    <mergeCell ref="U41:W41"/>
    <mergeCell ref="P41:Q41"/>
    <mergeCell ref="C39:D39"/>
    <mergeCell ref="A40:B40"/>
    <mergeCell ref="E40:F40"/>
    <mergeCell ref="J40:K40"/>
    <mergeCell ref="M40:N40"/>
    <mergeCell ref="R40:S40"/>
    <mergeCell ref="U38:W38"/>
    <mergeCell ref="P38:Q38"/>
    <mergeCell ref="C38:D38"/>
    <mergeCell ref="A39:B39"/>
    <mergeCell ref="E39:F39"/>
    <mergeCell ref="J39:K39"/>
    <mergeCell ref="M39:N39"/>
    <mergeCell ref="R39:S39"/>
    <mergeCell ref="U39:W39"/>
    <mergeCell ref="P39:Q39"/>
    <mergeCell ref="C37:D37"/>
    <mergeCell ref="A38:B38"/>
    <mergeCell ref="E38:F38"/>
    <mergeCell ref="J38:K38"/>
    <mergeCell ref="M38:N38"/>
    <mergeCell ref="R38:S38"/>
    <mergeCell ref="U36:W36"/>
    <mergeCell ref="P36:Q36"/>
    <mergeCell ref="C36:D36"/>
    <mergeCell ref="A37:B37"/>
    <mergeCell ref="E37:F37"/>
    <mergeCell ref="J37:K37"/>
    <mergeCell ref="M37:N37"/>
    <mergeCell ref="R37:S37"/>
    <mergeCell ref="U37:W37"/>
    <mergeCell ref="P37:Q37"/>
    <mergeCell ref="R34:S35"/>
    <mergeCell ref="A36:B36"/>
    <mergeCell ref="E36:F36"/>
    <mergeCell ref="J36:K36"/>
    <mergeCell ref="M36:N36"/>
    <mergeCell ref="R36:S36"/>
    <mergeCell ref="A34:B35"/>
    <mergeCell ref="E34:F35"/>
    <mergeCell ref="G34:G35"/>
    <mergeCell ref="H34:H35"/>
    <mergeCell ref="C34:D35"/>
    <mergeCell ref="M32:O32"/>
    <mergeCell ref="I34:I35"/>
    <mergeCell ref="J34:K35"/>
    <mergeCell ref="L34:L35"/>
    <mergeCell ref="M34:N35"/>
    <mergeCell ref="O34:O35"/>
    <mergeCell ref="T32:W32"/>
    <mergeCell ref="X32:X35"/>
    <mergeCell ref="J33:L33"/>
    <mergeCell ref="M33:O33"/>
    <mergeCell ref="T33:W33"/>
    <mergeCell ref="T34:T35"/>
    <mergeCell ref="U34:W35"/>
    <mergeCell ref="P34:Q35"/>
    <mergeCell ref="P32:S32"/>
    <mergeCell ref="P33:S33"/>
    <mergeCell ref="A30:J30"/>
    <mergeCell ref="A32:D33"/>
    <mergeCell ref="E32:I33"/>
    <mergeCell ref="J32:L32"/>
    <mergeCell ref="B3:B4"/>
    <mergeCell ref="C3:C4"/>
    <mergeCell ref="D3:D4"/>
    <mergeCell ref="E3:E4"/>
    <mergeCell ref="G3:G4"/>
    <mergeCell ref="X1:X2"/>
    <mergeCell ref="A2:G2"/>
    <mergeCell ref="H2:J2"/>
    <mergeCell ref="K2:K4"/>
    <mergeCell ref="L2:L4"/>
    <mergeCell ref="M2:M4"/>
    <mergeCell ref="N2:N4"/>
    <mergeCell ref="O2:O4"/>
    <mergeCell ref="H3:H4"/>
    <mergeCell ref="A3:A4"/>
    <mergeCell ref="A1:J1"/>
    <mergeCell ref="K1:O1"/>
    <mergeCell ref="Q1:Q4"/>
    <mergeCell ref="R1:S1"/>
    <mergeCell ref="F3:F4"/>
    <mergeCell ref="I3:J3"/>
    <mergeCell ref="P30:W30"/>
    <mergeCell ref="W1:W4"/>
    <mergeCell ref="T2:T4"/>
    <mergeCell ref="U2:U4"/>
    <mergeCell ref="P1:P4"/>
    <mergeCell ref="R2:R4"/>
    <mergeCell ref="S2:S4"/>
    <mergeCell ref="T1:V1"/>
    <mergeCell ref="V2:V4"/>
  </mergeCells>
  <hyperlinks>
    <hyperlink ref="X4" r:id="rId1" display="www.kedc.ir"/>
  </hyperlinks>
  <printOptions horizontalCentered="1" verticalCentered="1"/>
  <pageMargins left="0" right="0.11811023622047245" top="0.4724409448818898" bottom="0.35433070866141736" header="0.11811023622047245" footer="0"/>
  <pageSetup fitToHeight="2" horizontalDpi="600" verticalDpi="600" orientation="landscape" paperSize="9" scale="94" r:id="rId3"/>
  <headerFooter alignWithMargins="0">
    <oddHeader xml:space="preserve">&amp;C&amp;"Titr,Bold"&amp;12شرکت توزيع نيروی برق  استان خراسان رضوی در پايان  خرداد ماه سال   91 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0"/>
  <sheetViews>
    <sheetView workbookViewId="0" topLeftCell="A1">
      <selection activeCell="A1" sqref="A1:B2"/>
    </sheetView>
  </sheetViews>
  <sheetFormatPr defaultColWidth="9.140625" defaultRowHeight="12.75"/>
  <cols>
    <col min="1" max="1" width="9.57421875" style="0" customWidth="1"/>
    <col min="2" max="2" width="9.00390625" style="0" customWidth="1"/>
    <col min="3" max="4" width="4.28125" style="0" customWidth="1"/>
    <col min="5" max="5" width="7.57421875" style="0" customWidth="1"/>
    <col min="6" max="6" width="7.8515625" style="0" customWidth="1"/>
    <col min="7" max="7" width="7.7109375" style="0" customWidth="1"/>
    <col min="8" max="9" width="5.7109375" style="0" customWidth="1"/>
    <col min="10" max="13" width="6.140625" style="0" customWidth="1"/>
    <col min="14" max="15" width="4.7109375" style="0" customWidth="1"/>
    <col min="16" max="20" width="6.140625" style="0" customWidth="1"/>
    <col min="21" max="21" width="12.8515625" style="0" customWidth="1"/>
  </cols>
  <sheetData>
    <row r="1" spans="1:23" ht="19.5" customHeight="1">
      <c r="A1" s="432" t="s">
        <v>78</v>
      </c>
      <c r="B1" s="433"/>
      <c r="C1" s="423" t="s">
        <v>77</v>
      </c>
      <c r="D1" s="424"/>
      <c r="E1" s="424"/>
      <c r="F1" s="424"/>
      <c r="G1" s="427"/>
      <c r="H1" s="423" t="s">
        <v>76</v>
      </c>
      <c r="I1" s="424"/>
      <c r="J1" s="425"/>
      <c r="K1" s="426" t="s">
        <v>79</v>
      </c>
      <c r="L1" s="424"/>
      <c r="M1" s="427"/>
      <c r="N1" s="420" t="s">
        <v>75</v>
      </c>
      <c r="O1" s="421"/>
      <c r="P1" s="421"/>
      <c r="Q1" s="422"/>
      <c r="R1" s="420" t="s">
        <v>74</v>
      </c>
      <c r="S1" s="430"/>
      <c r="T1" s="431"/>
      <c r="U1" s="282"/>
      <c r="V1" s="1"/>
      <c r="W1" s="1"/>
    </row>
    <row r="2" spans="1:23" ht="13.5" customHeight="1">
      <c r="A2" s="434"/>
      <c r="B2" s="435"/>
      <c r="C2" s="436"/>
      <c r="D2" s="437"/>
      <c r="E2" s="437"/>
      <c r="F2" s="437"/>
      <c r="G2" s="438"/>
      <c r="H2" s="271" t="s">
        <v>42</v>
      </c>
      <c r="I2" s="272"/>
      <c r="J2" s="285"/>
      <c r="K2" s="286" t="s">
        <v>38</v>
      </c>
      <c r="L2" s="272"/>
      <c r="M2" s="273"/>
      <c r="N2" s="271" t="s">
        <v>33</v>
      </c>
      <c r="O2" s="299"/>
      <c r="P2" s="299"/>
      <c r="Q2" s="300"/>
      <c r="R2" s="271" t="s">
        <v>33</v>
      </c>
      <c r="S2" s="272"/>
      <c r="T2" s="285"/>
      <c r="U2" s="283"/>
      <c r="V2" s="1"/>
      <c r="W2" s="1"/>
    </row>
    <row r="3" spans="1:23" ht="11.25" customHeight="1">
      <c r="A3" s="439" t="s">
        <v>48</v>
      </c>
      <c r="B3" s="441" t="s">
        <v>56</v>
      </c>
      <c r="C3" s="293" t="s">
        <v>12</v>
      </c>
      <c r="D3" s="290"/>
      <c r="E3" s="309" t="s">
        <v>45</v>
      </c>
      <c r="F3" s="309" t="s">
        <v>44</v>
      </c>
      <c r="G3" s="306" t="s">
        <v>43</v>
      </c>
      <c r="H3" s="293" t="s">
        <v>40</v>
      </c>
      <c r="I3" s="290"/>
      <c r="J3" s="309" t="s">
        <v>39</v>
      </c>
      <c r="K3" s="289" t="s">
        <v>40</v>
      </c>
      <c r="L3" s="290"/>
      <c r="M3" s="306" t="s">
        <v>39</v>
      </c>
      <c r="N3" s="293" t="s">
        <v>35</v>
      </c>
      <c r="O3" s="294"/>
      <c r="P3" s="289" t="s">
        <v>34</v>
      </c>
      <c r="Q3" s="311"/>
      <c r="R3" s="287" t="s">
        <v>35</v>
      </c>
      <c r="S3" s="289" t="s">
        <v>34</v>
      </c>
      <c r="T3" s="290"/>
      <c r="U3" s="283"/>
      <c r="V3" s="1"/>
      <c r="W3" s="1"/>
    </row>
    <row r="4" spans="1:23" ht="11.25" customHeight="1" thickBot="1">
      <c r="A4" s="440"/>
      <c r="B4" s="442"/>
      <c r="C4" s="308"/>
      <c r="D4" s="292"/>
      <c r="E4" s="310"/>
      <c r="F4" s="310"/>
      <c r="G4" s="307"/>
      <c r="H4" s="308"/>
      <c r="I4" s="292"/>
      <c r="J4" s="310"/>
      <c r="K4" s="291"/>
      <c r="L4" s="292"/>
      <c r="M4" s="307"/>
      <c r="N4" s="295"/>
      <c r="O4" s="296"/>
      <c r="P4" s="291"/>
      <c r="Q4" s="312"/>
      <c r="R4" s="288"/>
      <c r="S4" s="291"/>
      <c r="T4" s="292"/>
      <c r="U4" s="284"/>
      <c r="V4" s="1"/>
      <c r="W4" s="1"/>
    </row>
    <row r="5" spans="1:23" ht="16.5" customHeight="1">
      <c r="A5" s="208">
        <v>0</v>
      </c>
      <c r="B5" s="149">
        <v>0</v>
      </c>
      <c r="C5" s="315">
        <f aca="true" t="shared" si="0" ref="C5:C16">SUM(E5:G5)</f>
        <v>221</v>
      </c>
      <c r="D5" s="316"/>
      <c r="E5" s="209">
        <v>0</v>
      </c>
      <c r="F5" s="209">
        <v>206</v>
      </c>
      <c r="G5" s="149">
        <v>15</v>
      </c>
      <c r="H5" s="315">
        <v>0</v>
      </c>
      <c r="I5" s="316"/>
      <c r="J5" s="149">
        <v>0</v>
      </c>
      <c r="K5" s="315">
        <v>3480</v>
      </c>
      <c r="L5" s="316"/>
      <c r="M5" s="149">
        <v>28</v>
      </c>
      <c r="N5" s="428">
        <v>0.12</v>
      </c>
      <c r="O5" s="429"/>
      <c r="P5" s="317">
        <v>5.2</v>
      </c>
      <c r="Q5" s="318"/>
      <c r="R5" s="199">
        <v>0</v>
      </c>
      <c r="S5" s="317">
        <v>6.2</v>
      </c>
      <c r="T5" s="318"/>
      <c r="U5" s="13" t="s">
        <v>19</v>
      </c>
      <c r="V5" s="27"/>
      <c r="W5" s="1"/>
    </row>
    <row r="6" spans="1:23" ht="16.5" customHeight="1">
      <c r="A6" s="210">
        <v>308</v>
      </c>
      <c r="B6" s="152">
        <v>0</v>
      </c>
      <c r="C6" s="329">
        <f t="shared" si="0"/>
        <v>236</v>
      </c>
      <c r="D6" s="330"/>
      <c r="E6" s="211"/>
      <c r="F6" s="211">
        <v>273</v>
      </c>
      <c r="G6" s="152">
        <v>-37</v>
      </c>
      <c r="H6" s="328">
        <v>0</v>
      </c>
      <c r="I6" s="330"/>
      <c r="J6" s="151">
        <v>0</v>
      </c>
      <c r="K6" s="329">
        <v>1240</v>
      </c>
      <c r="L6" s="330"/>
      <c r="M6" s="152">
        <v>13</v>
      </c>
      <c r="N6" s="414">
        <v>0</v>
      </c>
      <c r="O6" s="413"/>
      <c r="P6" s="331">
        <v>3.5</v>
      </c>
      <c r="Q6" s="332"/>
      <c r="R6" s="200">
        <v>0</v>
      </c>
      <c r="S6" s="331">
        <v>6.9</v>
      </c>
      <c r="T6" s="333"/>
      <c r="U6" s="26" t="s">
        <v>60</v>
      </c>
      <c r="V6" s="27"/>
      <c r="W6" s="1"/>
    </row>
    <row r="7" spans="1:23" ht="16.5" customHeight="1">
      <c r="A7" s="212">
        <v>0</v>
      </c>
      <c r="B7" s="155">
        <v>0</v>
      </c>
      <c r="C7" s="340">
        <f t="shared" si="0"/>
        <v>148</v>
      </c>
      <c r="D7" s="341"/>
      <c r="E7" s="213" t="s">
        <v>73</v>
      </c>
      <c r="F7" s="213">
        <v>148</v>
      </c>
      <c r="G7" s="155">
        <v>0</v>
      </c>
      <c r="H7" s="339">
        <v>0</v>
      </c>
      <c r="I7" s="342"/>
      <c r="J7" s="154">
        <v>0</v>
      </c>
      <c r="K7" s="343">
        <v>775</v>
      </c>
      <c r="L7" s="342"/>
      <c r="M7" s="155">
        <v>7</v>
      </c>
      <c r="N7" s="415">
        <v>0</v>
      </c>
      <c r="O7" s="413"/>
      <c r="P7" s="344">
        <v>3.8</v>
      </c>
      <c r="Q7" s="345"/>
      <c r="R7" s="201">
        <v>0</v>
      </c>
      <c r="S7" s="344">
        <v>1.9</v>
      </c>
      <c r="T7" s="346"/>
      <c r="U7" s="35" t="s">
        <v>61</v>
      </c>
      <c r="V7" s="27"/>
      <c r="W7" s="1"/>
    </row>
    <row r="8" spans="1:23" ht="16.5" customHeight="1">
      <c r="A8" s="210">
        <v>27</v>
      </c>
      <c r="B8" s="157">
        <v>0</v>
      </c>
      <c r="C8" s="329">
        <f t="shared" si="0"/>
        <v>82</v>
      </c>
      <c r="D8" s="330"/>
      <c r="E8" s="211"/>
      <c r="F8" s="211">
        <v>82</v>
      </c>
      <c r="G8" s="157">
        <v>0</v>
      </c>
      <c r="H8" s="329">
        <v>0</v>
      </c>
      <c r="I8" s="330"/>
      <c r="J8" s="157">
        <v>0</v>
      </c>
      <c r="K8" s="329">
        <v>1375</v>
      </c>
      <c r="L8" s="330"/>
      <c r="M8" s="157">
        <v>14</v>
      </c>
      <c r="N8" s="419">
        <v>0</v>
      </c>
      <c r="O8" s="413"/>
      <c r="P8" s="350">
        <v>1.3</v>
      </c>
      <c r="Q8" s="351"/>
      <c r="R8" s="202">
        <v>0</v>
      </c>
      <c r="S8" s="350">
        <v>1.7</v>
      </c>
      <c r="T8" s="351"/>
      <c r="U8" s="158" t="s">
        <v>20</v>
      </c>
      <c r="V8" s="27"/>
      <c r="W8" s="1"/>
    </row>
    <row r="9" spans="1:23" ht="16.5" customHeight="1">
      <c r="A9" s="193">
        <v>0</v>
      </c>
      <c r="B9" s="160">
        <v>0</v>
      </c>
      <c r="C9" s="343">
        <f t="shared" si="0"/>
        <v>0</v>
      </c>
      <c r="D9" s="342"/>
      <c r="E9" s="159">
        <v>0</v>
      </c>
      <c r="F9" s="159">
        <v>0</v>
      </c>
      <c r="G9" s="160">
        <v>0</v>
      </c>
      <c r="H9" s="356">
        <v>0</v>
      </c>
      <c r="I9" s="357"/>
      <c r="J9" s="160">
        <v>0</v>
      </c>
      <c r="K9" s="356">
        <v>0</v>
      </c>
      <c r="L9" s="357"/>
      <c r="M9" s="160">
        <v>0</v>
      </c>
      <c r="N9" s="418">
        <v>0</v>
      </c>
      <c r="O9" s="413"/>
      <c r="P9" s="358">
        <v>0</v>
      </c>
      <c r="Q9" s="359"/>
      <c r="R9" s="203">
        <v>0</v>
      </c>
      <c r="S9" s="358">
        <v>0</v>
      </c>
      <c r="T9" s="359"/>
      <c r="U9" s="48" t="s">
        <v>59</v>
      </c>
      <c r="V9" s="27"/>
      <c r="W9" s="1"/>
    </row>
    <row r="10" spans="1:23" ht="16.5" customHeight="1">
      <c r="A10" s="210">
        <v>7</v>
      </c>
      <c r="B10" s="152">
        <v>15</v>
      </c>
      <c r="C10" s="329">
        <f t="shared" si="0"/>
        <v>108</v>
      </c>
      <c r="D10" s="330"/>
      <c r="E10" s="211">
        <v>0</v>
      </c>
      <c r="F10" s="211">
        <v>106</v>
      </c>
      <c r="G10" s="152">
        <v>2</v>
      </c>
      <c r="H10" s="329">
        <v>0</v>
      </c>
      <c r="I10" s="330"/>
      <c r="J10" s="152">
        <v>0</v>
      </c>
      <c r="K10" s="329">
        <v>1120</v>
      </c>
      <c r="L10" s="330"/>
      <c r="M10" s="152">
        <v>5</v>
      </c>
      <c r="N10" s="414">
        <v>0.25</v>
      </c>
      <c r="O10" s="413"/>
      <c r="P10" s="331">
        <v>5.2</v>
      </c>
      <c r="Q10" s="333"/>
      <c r="R10" s="200">
        <v>0</v>
      </c>
      <c r="S10" s="331">
        <v>1.8</v>
      </c>
      <c r="T10" s="333"/>
      <c r="U10" s="54" t="s">
        <v>21</v>
      </c>
      <c r="V10" s="27"/>
      <c r="W10" s="1"/>
    </row>
    <row r="11" spans="1:23" ht="16.5" customHeight="1">
      <c r="A11" s="193">
        <v>67</v>
      </c>
      <c r="B11" s="160">
        <v>54</v>
      </c>
      <c r="C11" s="356">
        <f t="shared" si="0"/>
        <v>185</v>
      </c>
      <c r="D11" s="357"/>
      <c r="E11" s="159">
        <v>0</v>
      </c>
      <c r="F11" s="159">
        <v>94</v>
      </c>
      <c r="G11" s="160">
        <v>91</v>
      </c>
      <c r="H11" s="356">
        <v>0</v>
      </c>
      <c r="I11" s="357"/>
      <c r="J11" s="160">
        <v>0</v>
      </c>
      <c r="K11" s="356">
        <v>0</v>
      </c>
      <c r="L11" s="357"/>
      <c r="M11" s="160">
        <v>0</v>
      </c>
      <c r="N11" s="418">
        <v>0</v>
      </c>
      <c r="O11" s="413"/>
      <c r="P11" s="358">
        <v>6.3</v>
      </c>
      <c r="Q11" s="359"/>
      <c r="R11" s="203">
        <v>0</v>
      </c>
      <c r="S11" s="358">
        <v>0.9</v>
      </c>
      <c r="T11" s="359"/>
      <c r="U11" s="48" t="s">
        <v>52</v>
      </c>
      <c r="V11" s="27"/>
      <c r="W11" s="1"/>
    </row>
    <row r="12" spans="1:23" ht="16.5" customHeight="1">
      <c r="A12" s="214">
        <v>0</v>
      </c>
      <c r="B12" s="162">
        <v>0</v>
      </c>
      <c r="C12" s="364">
        <f t="shared" si="0"/>
        <v>88</v>
      </c>
      <c r="D12" s="365"/>
      <c r="E12" s="215">
        <v>0</v>
      </c>
      <c r="F12" s="215">
        <v>88</v>
      </c>
      <c r="G12" s="162">
        <v>0</v>
      </c>
      <c r="H12" s="364">
        <v>0</v>
      </c>
      <c r="I12" s="365"/>
      <c r="J12" s="162">
        <v>0</v>
      </c>
      <c r="K12" s="364">
        <v>1025</v>
      </c>
      <c r="L12" s="365"/>
      <c r="M12" s="162">
        <v>20</v>
      </c>
      <c r="N12" s="414">
        <v>0</v>
      </c>
      <c r="O12" s="413"/>
      <c r="P12" s="366">
        <v>0</v>
      </c>
      <c r="Q12" s="367"/>
      <c r="R12" s="204">
        <v>0</v>
      </c>
      <c r="S12" s="366">
        <v>5.5</v>
      </c>
      <c r="T12" s="367"/>
      <c r="U12" s="68" t="s">
        <v>22</v>
      </c>
      <c r="V12" s="27"/>
      <c r="W12" s="1"/>
    </row>
    <row r="13" spans="1:23" ht="16.5" customHeight="1">
      <c r="A13" s="194">
        <v>0</v>
      </c>
      <c r="B13" s="164">
        <v>0</v>
      </c>
      <c r="C13" s="370">
        <f t="shared" si="0"/>
        <v>84</v>
      </c>
      <c r="D13" s="371"/>
      <c r="E13" s="163">
        <v>0</v>
      </c>
      <c r="F13" s="163">
        <v>84</v>
      </c>
      <c r="G13" s="164">
        <v>0</v>
      </c>
      <c r="H13" s="370">
        <v>0</v>
      </c>
      <c r="I13" s="371"/>
      <c r="J13" s="164">
        <v>0</v>
      </c>
      <c r="K13" s="370">
        <v>700</v>
      </c>
      <c r="L13" s="371"/>
      <c r="M13" s="164">
        <v>15</v>
      </c>
      <c r="N13" s="412">
        <v>0</v>
      </c>
      <c r="O13" s="413"/>
      <c r="P13" s="372">
        <v>0.2</v>
      </c>
      <c r="Q13" s="373"/>
      <c r="R13" s="205">
        <v>0.04</v>
      </c>
      <c r="S13" s="372">
        <v>3.2</v>
      </c>
      <c r="T13" s="373"/>
      <c r="U13" s="78" t="s">
        <v>23</v>
      </c>
      <c r="V13" s="165"/>
      <c r="W13" s="166"/>
    </row>
    <row r="14" spans="1:23" ht="16.5" customHeight="1">
      <c r="A14" s="216">
        <v>-1093</v>
      </c>
      <c r="B14" s="168">
        <v>1271</v>
      </c>
      <c r="C14" s="376">
        <f t="shared" si="0"/>
        <v>317</v>
      </c>
      <c r="D14" s="377"/>
      <c r="E14" s="217">
        <v>0</v>
      </c>
      <c r="F14" s="217">
        <v>316</v>
      </c>
      <c r="G14" s="169">
        <v>1</v>
      </c>
      <c r="H14" s="376">
        <v>0</v>
      </c>
      <c r="I14" s="377"/>
      <c r="J14" s="168">
        <v>0</v>
      </c>
      <c r="K14" s="376">
        <v>1325</v>
      </c>
      <c r="L14" s="377"/>
      <c r="M14" s="168">
        <v>16</v>
      </c>
      <c r="N14" s="414">
        <v>0</v>
      </c>
      <c r="O14" s="413"/>
      <c r="P14" s="331">
        <v>8.1</v>
      </c>
      <c r="Q14" s="333"/>
      <c r="R14" s="206">
        <v>0</v>
      </c>
      <c r="S14" s="331">
        <v>2.8</v>
      </c>
      <c r="T14" s="333"/>
      <c r="U14" s="88" t="s">
        <v>51</v>
      </c>
      <c r="V14" s="27"/>
      <c r="W14" s="1"/>
    </row>
    <row r="15" spans="1:23" ht="16.5" customHeight="1">
      <c r="A15" s="194">
        <v>0</v>
      </c>
      <c r="B15" s="164">
        <v>0</v>
      </c>
      <c r="C15" s="370">
        <f t="shared" si="0"/>
        <v>42</v>
      </c>
      <c r="D15" s="371"/>
      <c r="E15" s="163">
        <v>0</v>
      </c>
      <c r="F15" s="163">
        <v>42</v>
      </c>
      <c r="G15" s="164">
        <v>0</v>
      </c>
      <c r="H15" s="370">
        <v>0</v>
      </c>
      <c r="I15" s="371"/>
      <c r="J15" s="164">
        <v>0</v>
      </c>
      <c r="K15" s="370">
        <v>125</v>
      </c>
      <c r="L15" s="371"/>
      <c r="M15" s="164">
        <v>3</v>
      </c>
      <c r="N15" s="412">
        <v>0</v>
      </c>
      <c r="O15" s="413"/>
      <c r="P15" s="372">
        <v>0.1</v>
      </c>
      <c r="Q15" s="373"/>
      <c r="R15" s="205">
        <v>0</v>
      </c>
      <c r="S15" s="372">
        <v>1.6</v>
      </c>
      <c r="T15" s="373"/>
      <c r="U15" s="78" t="s">
        <v>50</v>
      </c>
      <c r="V15" s="27"/>
      <c r="W15" s="1"/>
    </row>
    <row r="16" spans="1:23" ht="16.5" customHeight="1" thickBot="1">
      <c r="A16" s="214">
        <v>14</v>
      </c>
      <c r="B16" s="162">
        <v>15</v>
      </c>
      <c r="C16" s="364">
        <f t="shared" si="0"/>
        <v>99</v>
      </c>
      <c r="D16" s="365"/>
      <c r="E16" s="215">
        <v>0</v>
      </c>
      <c r="F16" s="215">
        <v>86</v>
      </c>
      <c r="G16" s="162">
        <v>13</v>
      </c>
      <c r="H16" s="364">
        <v>0</v>
      </c>
      <c r="I16" s="365"/>
      <c r="J16" s="162">
        <v>0</v>
      </c>
      <c r="K16" s="364">
        <v>150</v>
      </c>
      <c r="L16" s="365"/>
      <c r="M16" s="162">
        <v>3</v>
      </c>
      <c r="N16" s="410">
        <v>0</v>
      </c>
      <c r="O16" s="411"/>
      <c r="P16" s="366">
        <v>1.3</v>
      </c>
      <c r="Q16" s="367"/>
      <c r="R16" s="204">
        <v>-0.75</v>
      </c>
      <c r="S16" s="366">
        <v>0.1</v>
      </c>
      <c r="T16" s="367"/>
      <c r="U16" s="68" t="s">
        <v>55</v>
      </c>
      <c r="V16" s="27"/>
      <c r="W16" s="1"/>
    </row>
    <row r="17" spans="1:23" ht="27.75" customHeight="1" thickBot="1" thickTop="1">
      <c r="A17" s="195">
        <f>SUM(A5:A16)</f>
        <v>-670</v>
      </c>
      <c r="B17" s="171">
        <f>SUM(B5:B16)</f>
        <v>1355</v>
      </c>
      <c r="C17" s="384">
        <f>SUM(C5:D16)</f>
        <v>1610</v>
      </c>
      <c r="D17" s="385"/>
      <c r="E17" s="170">
        <f>SUM(E5:E16)</f>
        <v>0</v>
      </c>
      <c r="F17" s="170">
        <f>SUM(F5:F16)</f>
        <v>1525</v>
      </c>
      <c r="G17" s="170">
        <f>SUM(G5:G16)</f>
        <v>85</v>
      </c>
      <c r="H17" s="384">
        <f>SUM(H5:I16)</f>
        <v>0</v>
      </c>
      <c r="I17" s="385"/>
      <c r="J17" s="171">
        <f>SUM(J5:J16)</f>
        <v>0</v>
      </c>
      <c r="K17" s="384">
        <f>SUM(K5:L16)</f>
        <v>11315</v>
      </c>
      <c r="L17" s="385"/>
      <c r="M17" s="171">
        <f>SUM(M5:M16)</f>
        <v>124</v>
      </c>
      <c r="N17" s="408">
        <f>SUM(N5:O16)</f>
        <v>0.37</v>
      </c>
      <c r="O17" s="409"/>
      <c r="P17" s="386">
        <f>SUM(P5:Q16)</f>
        <v>35</v>
      </c>
      <c r="Q17" s="387"/>
      <c r="R17" s="198">
        <f>SUM(R5:R16)</f>
        <v>-0.71</v>
      </c>
      <c r="S17" s="386">
        <f>SUM(S5:T16)</f>
        <v>32.6</v>
      </c>
      <c r="T17" s="387"/>
      <c r="U17" s="94" t="s">
        <v>67</v>
      </c>
      <c r="V17" s="27"/>
      <c r="W17" s="1"/>
    </row>
    <row r="18" spans="1:23" ht="15.75" customHeight="1" thickTop="1">
      <c r="A18" s="210">
        <v>91</v>
      </c>
      <c r="B18" s="152">
        <v>0</v>
      </c>
      <c r="C18" s="329">
        <f aca="true" t="shared" si="1" ref="C18:C28">SUM(E18:G18)</f>
        <v>270</v>
      </c>
      <c r="D18" s="330"/>
      <c r="E18" s="211">
        <v>0</v>
      </c>
      <c r="F18" s="211">
        <v>270</v>
      </c>
      <c r="G18" s="152">
        <v>0</v>
      </c>
      <c r="H18" s="329">
        <v>0</v>
      </c>
      <c r="I18" s="330"/>
      <c r="J18" s="152">
        <v>0</v>
      </c>
      <c r="K18" s="329">
        <v>1830</v>
      </c>
      <c r="L18" s="330"/>
      <c r="M18" s="152">
        <v>14</v>
      </c>
      <c r="N18" s="416">
        <v>0</v>
      </c>
      <c r="O18" s="417"/>
      <c r="P18" s="331">
        <v>2.9</v>
      </c>
      <c r="Q18" s="333"/>
      <c r="R18" s="200">
        <v>0</v>
      </c>
      <c r="S18" s="331">
        <v>11.9</v>
      </c>
      <c r="T18" s="333"/>
      <c r="U18" s="172" t="s">
        <v>24</v>
      </c>
      <c r="V18" s="27"/>
      <c r="W18" s="1"/>
    </row>
    <row r="19" spans="1:23" ht="15.75" customHeight="1">
      <c r="A19" s="212">
        <v>50</v>
      </c>
      <c r="B19" s="155">
        <v>450</v>
      </c>
      <c r="C19" s="370">
        <f t="shared" si="1"/>
        <v>19</v>
      </c>
      <c r="D19" s="371"/>
      <c r="E19" s="213">
        <v>0</v>
      </c>
      <c r="F19" s="213">
        <v>19</v>
      </c>
      <c r="G19" s="155">
        <v>0</v>
      </c>
      <c r="H19" s="343">
        <v>0</v>
      </c>
      <c r="I19" s="342"/>
      <c r="J19" s="155">
        <v>0</v>
      </c>
      <c r="K19" s="343">
        <v>150</v>
      </c>
      <c r="L19" s="342"/>
      <c r="M19" s="155">
        <v>3</v>
      </c>
      <c r="N19" s="415">
        <v>0</v>
      </c>
      <c r="O19" s="413"/>
      <c r="P19" s="344">
        <v>0.1</v>
      </c>
      <c r="Q19" s="346"/>
      <c r="R19" s="201">
        <v>0</v>
      </c>
      <c r="S19" s="344">
        <v>1</v>
      </c>
      <c r="T19" s="346"/>
      <c r="U19" s="118" t="s">
        <v>57</v>
      </c>
      <c r="V19" s="27"/>
      <c r="W19" s="1"/>
    </row>
    <row r="20" spans="1:23" ht="15.75" customHeight="1">
      <c r="A20" s="210">
        <v>2</v>
      </c>
      <c r="B20" s="152">
        <v>12</v>
      </c>
      <c r="C20" s="329">
        <f t="shared" si="1"/>
        <v>61</v>
      </c>
      <c r="D20" s="330"/>
      <c r="E20" s="211">
        <v>0</v>
      </c>
      <c r="F20" s="211">
        <v>61</v>
      </c>
      <c r="G20" s="152">
        <v>0</v>
      </c>
      <c r="H20" s="329">
        <v>0</v>
      </c>
      <c r="I20" s="330"/>
      <c r="J20" s="152">
        <v>0</v>
      </c>
      <c r="K20" s="329">
        <v>940</v>
      </c>
      <c r="L20" s="330"/>
      <c r="M20" s="152">
        <v>12</v>
      </c>
      <c r="N20" s="414">
        <v>0</v>
      </c>
      <c r="O20" s="413"/>
      <c r="P20" s="331">
        <v>0.4</v>
      </c>
      <c r="Q20" s="333"/>
      <c r="R20" s="200">
        <v>0</v>
      </c>
      <c r="S20" s="331">
        <v>3.8</v>
      </c>
      <c r="T20" s="333"/>
      <c r="U20" s="54" t="s">
        <v>25</v>
      </c>
      <c r="V20" s="27"/>
      <c r="W20" s="1"/>
    </row>
    <row r="21" spans="1:23" ht="15.75" customHeight="1">
      <c r="A21" s="212">
        <v>4</v>
      </c>
      <c r="B21" s="155">
        <v>0</v>
      </c>
      <c r="C21" s="370">
        <f t="shared" si="1"/>
        <v>127</v>
      </c>
      <c r="D21" s="371"/>
      <c r="E21" s="213">
        <v>0</v>
      </c>
      <c r="F21" s="213">
        <v>127</v>
      </c>
      <c r="G21" s="155">
        <v>0</v>
      </c>
      <c r="H21" s="343">
        <v>0</v>
      </c>
      <c r="I21" s="342"/>
      <c r="J21" s="155">
        <v>0</v>
      </c>
      <c r="K21" s="343">
        <v>515</v>
      </c>
      <c r="L21" s="342"/>
      <c r="M21" s="155">
        <v>4</v>
      </c>
      <c r="N21" s="415">
        <v>0</v>
      </c>
      <c r="O21" s="413"/>
      <c r="P21" s="344">
        <v>0</v>
      </c>
      <c r="Q21" s="346"/>
      <c r="R21" s="201">
        <v>0</v>
      </c>
      <c r="S21" s="344">
        <v>6.6</v>
      </c>
      <c r="T21" s="346"/>
      <c r="U21" s="78" t="s">
        <v>58</v>
      </c>
      <c r="V21" s="27"/>
      <c r="W21" s="1"/>
    </row>
    <row r="22" spans="1:23" ht="15.75" customHeight="1">
      <c r="A22" s="210">
        <v>4</v>
      </c>
      <c r="B22" s="152">
        <v>0</v>
      </c>
      <c r="C22" s="329">
        <f t="shared" si="1"/>
        <v>225</v>
      </c>
      <c r="D22" s="330"/>
      <c r="E22" s="211">
        <v>0</v>
      </c>
      <c r="F22" s="211">
        <v>225</v>
      </c>
      <c r="G22" s="152">
        <v>0</v>
      </c>
      <c r="H22" s="329">
        <v>0</v>
      </c>
      <c r="I22" s="330"/>
      <c r="J22" s="152">
        <v>0</v>
      </c>
      <c r="K22" s="329">
        <v>2455</v>
      </c>
      <c r="L22" s="330"/>
      <c r="M22" s="152">
        <v>32</v>
      </c>
      <c r="N22" s="414">
        <v>0</v>
      </c>
      <c r="O22" s="413"/>
      <c r="P22" s="331">
        <v>0.2</v>
      </c>
      <c r="Q22" s="333"/>
      <c r="R22" s="200">
        <v>0</v>
      </c>
      <c r="S22" s="331">
        <v>14.3</v>
      </c>
      <c r="T22" s="333"/>
      <c r="U22" s="54" t="s">
        <v>26</v>
      </c>
      <c r="V22" s="27"/>
      <c r="W22" s="1"/>
    </row>
    <row r="23" spans="1:23" ht="15.75" customHeight="1">
      <c r="A23" s="212">
        <v>0</v>
      </c>
      <c r="B23" s="155">
        <v>0</v>
      </c>
      <c r="C23" s="343">
        <f t="shared" si="1"/>
        <v>12</v>
      </c>
      <c r="D23" s="342"/>
      <c r="E23" s="213">
        <v>0</v>
      </c>
      <c r="F23" s="213">
        <v>12</v>
      </c>
      <c r="G23" s="155">
        <v>0</v>
      </c>
      <c r="H23" s="343">
        <v>0</v>
      </c>
      <c r="I23" s="342"/>
      <c r="J23" s="155">
        <v>0</v>
      </c>
      <c r="K23" s="343">
        <v>565</v>
      </c>
      <c r="L23" s="342"/>
      <c r="M23" s="155">
        <v>4</v>
      </c>
      <c r="N23" s="415">
        <v>0</v>
      </c>
      <c r="O23" s="413"/>
      <c r="P23" s="344">
        <v>0</v>
      </c>
      <c r="Q23" s="346"/>
      <c r="R23" s="201">
        <v>0</v>
      </c>
      <c r="S23" s="344">
        <v>0.5</v>
      </c>
      <c r="T23" s="346"/>
      <c r="U23" s="48" t="s">
        <v>27</v>
      </c>
      <c r="V23" s="27"/>
      <c r="W23" s="1"/>
    </row>
    <row r="24" spans="1:23" ht="15.75" customHeight="1">
      <c r="A24" s="210">
        <v>0</v>
      </c>
      <c r="B24" s="152">
        <v>0</v>
      </c>
      <c r="C24" s="329">
        <f t="shared" si="1"/>
        <v>4</v>
      </c>
      <c r="D24" s="330"/>
      <c r="E24" s="211">
        <v>0</v>
      </c>
      <c r="F24" s="211">
        <v>4</v>
      </c>
      <c r="G24" s="152">
        <v>0</v>
      </c>
      <c r="H24" s="329">
        <v>0</v>
      </c>
      <c r="I24" s="330"/>
      <c r="J24" s="152">
        <v>0</v>
      </c>
      <c r="K24" s="329">
        <v>250</v>
      </c>
      <c r="L24" s="330"/>
      <c r="M24" s="152">
        <v>1</v>
      </c>
      <c r="N24" s="414">
        <v>0</v>
      </c>
      <c r="O24" s="413"/>
      <c r="P24" s="331">
        <v>0</v>
      </c>
      <c r="Q24" s="333"/>
      <c r="R24" s="200">
        <v>0</v>
      </c>
      <c r="S24" s="331">
        <v>0.1</v>
      </c>
      <c r="T24" s="333"/>
      <c r="U24" s="54" t="s">
        <v>28</v>
      </c>
      <c r="V24" s="27"/>
      <c r="W24" s="1"/>
    </row>
    <row r="25" spans="1:23" ht="15.75" customHeight="1">
      <c r="A25" s="212">
        <v>0</v>
      </c>
      <c r="B25" s="155">
        <v>0</v>
      </c>
      <c r="C25" s="343">
        <f t="shared" si="1"/>
        <v>0</v>
      </c>
      <c r="D25" s="342"/>
      <c r="E25" s="213">
        <v>0</v>
      </c>
      <c r="F25" s="213">
        <v>0</v>
      </c>
      <c r="G25" s="155">
        <v>0</v>
      </c>
      <c r="H25" s="343">
        <v>0</v>
      </c>
      <c r="I25" s="342"/>
      <c r="J25" s="155">
        <v>0</v>
      </c>
      <c r="K25" s="343">
        <v>25</v>
      </c>
      <c r="L25" s="342"/>
      <c r="M25" s="155">
        <v>1</v>
      </c>
      <c r="N25" s="415">
        <v>0</v>
      </c>
      <c r="O25" s="413"/>
      <c r="P25" s="344">
        <v>0</v>
      </c>
      <c r="Q25" s="346"/>
      <c r="R25" s="201">
        <v>0</v>
      </c>
      <c r="S25" s="344">
        <v>0</v>
      </c>
      <c r="T25" s="346"/>
      <c r="U25" s="48" t="s">
        <v>29</v>
      </c>
      <c r="V25" s="27"/>
      <c r="W25" s="1"/>
    </row>
    <row r="26" spans="1:23" ht="15.75" customHeight="1">
      <c r="A26" s="216">
        <v>0</v>
      </c>
      <c r="B26" s="168">
        <v>0</v>
      </c>
      <c r="C26" s="376">
        <f t="shared" si="1"/>
        <v>7</v>
      </c>
      <c r="D26" s="377"/>
      <c r="E26" s="217">
        <v>0</v>
      </c>
      <c r="F26" s="217">
        <v>7</v>
      </c>
      <c r="G26" s="168">
        <v>0</v>
      </c>
      <c r="H26" s="376">
        <v>0</v>
      </c>
      <c r="I26" s="377"/>
      <c r="J26" s="168">
        <v>0</v>
      </c>
      <c r="K26" s="376">
        <v>125</v>
      </c>
      <c r="L26" s="377"/>
      <c r="M26" s="168">
        <v>1</v>
      </c>
      <c r="N26" s="414">
        <v>0</v>
      </c>
      <c r="O26" s="413"/>
      <c r="P26" s="331">
        <v>0.2</v>
      </c>
      <c r="Q26" s="333"/>
      <c r="R26" s="206">
        <v>0</v>
      </c>
      <c r="S26" s="331">
        <v>0</v>
      </c>
      <c r="T26" s="333"/>
      <c r="U26" s="173" t="s">
        <v>30</v>
      </c>
      <c r="V26" s="27"/>
      <c r="W26" s="1"/>
    </row>
    <row r="27" spans="1:23" ht="15.75" customHeight="1">
      <c r="A27" s="194">
        <v>0</v>
      </c>
      <c r="B27" s="164">
        <v>0</v>
      </c>
      <c r="C27" s="370">
        <f t="shared" si="1"/>
        <v>2</v>
      </c>
      <c r="D27" s="371"/>
      <c r="E27" s="163">
        <v>0</v>
      </c>
      <c r="F27" s="163">
        <v>2</v>
      </c>
      <c r="G27" s="164">
        <v>0</v>
      </c>
      <c r="H27" s="370">
        <v>0</v>
      </c>
      <c r="I27" s="371"/>
      <c r="J27" s="164">
        <v>0</v>
      </c>
      <c r="K27" s="370">
        <v>100</v>
      </c>
      <c r="L27" s="371"/>
      <c r="M27" s="164">
        <v>1</v>
      </c>
      <c r="N27" s="412">
        <v>0</v>
      </c>
      <c r="O27" s="413"/>
      <c r="P27" s="372">
        <v>0</v>
      </c>
      <c r="Q27" s="373"/>
      <c r="R27" s="205">
        <v>0</v>
      </c>
      <c r="S27" s="372">
        <v>0.2</v>
      </c>
      <c r="T27" s="373"/>
      <c r="U27" s="78" t="s">
        <v>53</v>
      </c>
      <c r="V27" s="27"/>
      <c r="W27" s="1"/>
    </row>
    <row r="28" spans="1:23" ht="15.75" customHeight="1" thickBot="1">
      <c r="A28" s="214">
        <v>0</v>
      </c>
      <c r="B28" s="175">
        <v>0</v>
      </c>
      <c r="C28" s="364">
        <f t="shared" si="1"/>
        <v>45</v>
      </c>
      <c r="D28" s="365"/>
      <c r="E28" s="215">
        <v>0</v>
      </c>
      <c r="F28" s="215">
        <v>45</v>
      </c>
      <c r="G28" s="175">
        <v>0</v>
      </c>
      <c r="H28" s="364">
        <v>0</v>
      </c>
      <c r="I28" s="365"/>
      <c r="J28" s="175">
        <v>0</v>
      </c>
      <c r="K28" s="364">
        <v>375</v>
      </c>
      <c r="L28" s="365"/>
      <c r="M28" s="175">
        <v>9</v>
      </c>
      <c r="N28" s="410">
        <v>0</v>
      </c>
      <c r="O28" s="411"/>
      <c r="P28" s="366">
        <v>0</v>
      </c>
      <c r="Q28" s="367"/>
      <c r="R28" s="207">
        <v>0</v>
      </c>
      <c r="S28" s="366">
        <v>3.2</v>
      </c>
      <c r="T28" s="367"/>
      <c r="U28" s="142" t="s">
        <v>54</v>
      </c>
      <c r="V28" s="27"/>
      <c r="W28" s="1"/>
    </row>
    <row r="29" spans="1:23" ht="27" customHeight="1" thickBot="1" thickTop="1">
      <c r="A29" s="195">
        <f>SUM(A18:A28)</f>
        <v>151</v>
      </c>
      <c r="B29" s="171">
        <f>SUM(B18:B28)</f>
        <v>462</v>
      </c>
      <c r="C29" s="384">
        <f>SUM(C18:D28)</f>
        <v>772</v>
      </c>
      <c r="D29" s="385"/>
      <c r="E29" s="170">
        <f>SUM(E18:E28)</f>
        <v>0</v>
      </c>
      <c r="F29" s="170">
        <f>SUM(F18:F28)</f>
        <v>772</v>
      </c>
      <c r="G29" s="171">
        <f>SUM(G18:G28)</f>
        <v>0</v>
      </c>
      <c r="H29" s="384">
        <f>SUM(H18:I28)</f>
        <v>0</v>
      </c>
      <c r="I29" s="385"/>
      <c r="J29" s="171">
        <f>SUM(J18:J28)</f>
        <v>0</v>
      </c>
      <c r="K29" s="384">
        <f>SUM(K18:L28)</f>
        <v>7330</v>
      </c>
      <c r="L29" s="385"/>
      <c r="M29" s="171">
        <f>SUM(M18:M28)</f>
        <v>82</v>
      </c>
      <c r="N29" s="408">
        <f>SUM(N18:O28)</f>
        <v>0</v>
      </c>
      <c r="O29" s="409"/>
      <c r="P29" s="386">
        <f>SUM(P18:Q28)</f>
        <v>3.8000000000000003</v>
      </c>
      <c r="Q29" s="387"/>
      <c r="R29" s="198">
        <f>SUM(R18:R28)</f>
        <v>0</v>
      </c>
      <c r="S29" s="386">
        <f>SUM(S18:T28)</f>
        <v>41.6</v>
      </c>
      <c r="T29" s="387"/>
      <c r="U29" s="94" t="s">
        <v>66</v>
      </c>
      <c r="V29" s="27"/>
      <c r="W29" s="1"/>
    </row>
    <row r="30" spans="1:23" ht="25.5" customHeight="1" thickBot="1" thickTop="1">
      <c r="A30" s="196">
        <f>A29+A17</f>
        <v>-519</v>
      </c>
      <c r="B30" s="197">
        <f>B29+B17</f>
        <v>1817</v>
      </c>
      <c r="C30" s="396">
        <f>C29+C17</f>
        <v>2382</v>
      </c>
      <c r="D30" s="397"/>
      <c r="E30" s="176">
        <f>E29+E17</f>
        <v>0</v>
      </c>
      <c r="F30" s="176">
        <f>F29+F17</f>
        <v>2297</v>
      </c>
      <c r="G30" s="176">
        <f>G29+G17</f>
        <v>85</v>
      </c>
      <c r="H30" s="396">
        <f>H29+H17</f>
        <v>0</v>
      </c>
      <c r="I30" s="397"/>
      <c r="J30" s="177">
        <f>J29+J17</f>
        <v>0</v>
      </c>
      <c r="K30" s="396">
        <f>K29+K17</f>
        <v>18645</v>
      </c>
      <c r="L30" s="397"/>
      <c r="M30" s="176">
        <f>M29+M17</f>
        <v>206</v>
      </c>
      <c r="N30" s="406">
        <f>N29+N17</f>
        <v>0.37</v>
      </c>
      <c r="O30" s="407"/>
      <c r="P30" s="398">
        <f>P29+P17</f>
        <v>38.8</v>
      </c>
      <c r="Q30" s="399"/>
      <c r="R30" s="218">
        <f>R29+R17</f>
        <v>-0.71</v>
      </c>
      <c r="S30" s="400">
        <f>S29+S17</f>
        <v>74.2</v>
      </c>
      <c r="T30" s="401"/>
      <c r="U30" s="178" t="s">
        <v>49</v>
      </c>
      <c r="V30" s="27"/>
      <c r="W30" s="1"/>
    </row>
  </sheetData>
  <sheetProtection/>
  <mergeCells count="181">
    <mergeCell ref="S3:T4"/>
    <mergeCell ref="R1:T1"/>
    <mergeCell ref="A1:B2"/>
    <mergeCell ref="C1:G2"/>
    <mergeCell ref="K3:L4"/>
    <mergeCell ref="M3:M4"/>
    <mergeCell ref="N3:O4"/>
    <mergeCell ref="G3:G4"/>
    <mergeCell ref="A3:A4"/>
    <mergeCell ref="B3:B4"/>
    <mergeCell ref="C6:D6"/>
    <mergeCell ref="N5:O5"/>
    <mergeCell ref="P5:Q5"/>
    <mergeCell ref="S5:T5"/>
    <mergeCell ref="U1:U4"/>
    <mergeCell ref="H2:J2"/>
    <mergeCell ref="K2:M2"/>
    <mergeCell ref="N2:Q2"/>
    <mergeCell ref="R2:T2"/>
    <mergeCell ref="R3:R4"/>
    <mergeCell ref="C5:D5"/>
    <mergeCell ref="H5:I5"/>
    <mergeCell ref="C3:D4"/>
    <mergeCell ref="K5:L5"/>
    <mergeCell ref="E3:E4"/>
    <mergeCell ref="J3:J4"/>
    <mergeCell ref="H3:I4"/>
    <mergeCell ref="N1:Q1"/>
    <mergeCell ref="P3:Q4"/>
    <mergeCell ref="H1:J1"/>
    <mergeCell ref="F3:F4"/>
    <mergeCell ref="K1:M1"/>
    <mergeCell ref="S6:T6"/>
    <mergeCell ref="N6:O6"/>
    <mergeCell ref="P6:Q6"/>
    <mergeCell ref="H6:I6"/>
    <mergeCell ref="K6:L6"/>
    <mergeCell ref="C7:D7"/>
    <mergeCell ref="H7:I7"/>
    <mergeCell ref="K7:L7"/>
    <mergeCell ref="N7:O7"/>
    <mergeCell ref="P7:Q7"/>
    <mergeCell ref="S7:T7"/>
    <mergeCell ref="C8:D8"/>
    <mergeCell ref="H8:I8"/>
    <mergeCell ref="K8:L8"/>
    <mergeCell ref="N8:O8"/>
    <mergeCell ref="P8:Q8"/>
    <mergeCell ref="S8:T8"/>
    <mergeCell ref="C9:D9"/>
    <mergeCell ref="H9:I9"/>
    <mergeCell ref="K9:L9"/>
    <mergeCell ref="N9:O9"/>
    <mergeCell ref="P9:Q9"/>
    <mergeCell ref="S9:T9"/>
    <mergeCell ref="C10:D10"/>
    <mergeCell ref="H10:I10"/>
    <mergeCell ref="K10:L10"/>
    <mergeCell ref="N10:O10"/>
    <mergeCell ref="P10:Q10"/>
    <mergeCell ref="S10:T10"/>
    <mergeCell ref="C11:D11"/>
    <mergeCell ref="H11:I11"/>
    <mergeCell ref="K11:L11"/>
    <mergeCell ref="N11:O11"/>
    <mergeCell ref="P11:Q11"/>
    <mergeCell ref="S11:T11"/>
    <mergeCell ref="C12:D12"/>
    <mergeCell ref="H12:I12"/>
    <mergeCell ref="K12:L12"/>
    <mergeCell ref="N12:O12"/>
    <mergeCell ref="P12:Q12"/>
    <mergeCell ref="S12:T12"/>
    <mergeCell ref="C13:D13"/>
    <mergeCell ref="H13:I13"/>
    <mergeCell ref="K13:L13"/>
    <mergeCell ref="N13:O13"/>
    <mergeCell ref="P13:Q13"/>
    <mergeCell ref="S13:T13"/>
    <mergeCell ref="C14:D14"/>
    <mergeCell ref="H14:I14"/>
    <mergeCell ref="K14:L14"/>
    <mergeCell ref="N14:O14"/>
    <mergeCell ref="P14:Q14"/>
    <mergeCell ref="S14:T14"/>
    <mergeCell ref="C15:D15"/>
    <mergeCell ref="H15:I15"/>
    <mergeCell ref="K15:L15"/>
    <mergeCell ref="N15:O15"/>
    <mergeCell ref="P15:Q15"/>
    <mergeCell ref="S15:T15"/>
    <mergeCell ref="C16:D16"/>
    <mergeCell ref="H16:I16"/>
    <mergeCell ref="K16:L16"/>
    <mergeCell ref="N16:O16"/>
    <mergeCell ref="P16:Q16"/>
    <mergeCell ref="S16:T16"/>
    <mergeCell ref="C17:D17"/>
    <mergeCell ref="H17:I17"/>
    <mergeCell ref="K17:L17"/>
    <mergeCell ref="N17:O17"/>
    <mergeCell ref="P17:Q17"/>
    <mergeCell ref="S17:T17"/>
    <mergeCell ref="C18:D18"/>
    <mergeCell ref="H18:I18"/>
    <mergeCell ref="K18:L18"/>
    <mergeCell ref="N18:O18"/>
    <mergeCell ref="P18:Q18"/>
    <mergeCell ref="S18:T18"/>
    <mergeCell ref="C19:D19"/>
    <mergeCell ref="H19:I19"/>
    <mergeCell ref="K19:L19"/>
    <mergeCell ref="N19:O19"/>
    <mergeCell ref="P19:Q19"/>
    <mergeCell ref="S19:T19"/>
    <mergeCell ref="C20:D20"/>
    <mergeCell ref="H20:I20"/>
    <mergeCell ref="K20:L20"/>
    <mergeCell ref="N20:O20"/>
    <mergeCell ref="P20:Q20"/>
    <mergeCell ref="S20:T20"/>
    <mergeCell ref="C21:D21"/>
    <mergeCell ref="H21:I21"/>
    <mergeCell ref="K21:L21"/>
    <mergeCell ref="N21:O21"/>
    <mergeCell ref="P21:Q21"/>
    <mergeCell ref="S21:T21"/>
    <mergeCell ref="C22:D22"/>
    <mergeCell ref="H22:I22"/>
    <mergeCell ref="K22:L22"/>
    <mergeCell ref="N22:O22"/>
    <mergeCell ref="P22:Q22"/>
    <mergeCell ref="S22:T22"/>
    <mergeCell ref="C23:D23"/>
    <mergeCell ref="H23:I23"/>
    <mergeCell ref="K23:L23"/>
    <mergeCell ref="N23:O23"/>
    <mergeCell ref="P23:Q23"/>
    <mergeCell ref="S23:T23"/>
    <mergeCell ref="C24:D24"/>
    <mergeCell ref="H24:I24"/>
    <mergeCell ref="K24:L24"/>
    <mergeCell ref="N24:O24"/>
    <mergeCell ref="P24:Q24"/>
    <mergeCell ref="S24:T24"/>
    <mergeCell ref="C25:D25"/>
    <mergeCell ref="H25:I25"/>
    <mergeCell ref="K25:L25"/>
    <mergeCell ref="N25:O25"/>
    <mergeCell ref="P25:Q25"/>
    <mergeCell ref="S25:T25"/>
    <mergeCell ref="C26:D26"/>
    <mergeCell ref="H26:I26"/>
    <mergeCell ref="K26:L26"/>
    <mergeCell ref="N26:O26"/>
    <mergeCell ref="P26:Q26"/>
    <mergeCell ref="S26:T26"/>
    <mergeCell ref="C27:D27"/>
    <mergeCell ref="H27:I27"/>
    <mergeCell ref="K27:L27"/>
    <mergeCell ref="N27:O27"/>
    <mergeCell ref="P27:Q27"/>
    <mergeCell ref="S27:T27"/>
    <mergeCell ref="C28:D28"/>
    <mergeCell ref="H28:I28"/>
    <mergeCell ref="K28:L28"/>
    <mergeCell ref="N28:O28"/>
    <mergeCell ref="P28:Q28"/>
    <mergeCell ref="S28:T28"/>
    <mergeCell ref="C29:D29"/>
    <mergeCell ref="H29:I29"/>
    <mergeCell ref="K29:L29"/>
    <mergeCell ref="N29:O29"/>
    <mergeCell ref="P29:Q29"/>
    <mergeCell ref="S29:T29"/>
    <mergeCell ref="C30:D30"/>
    <mergeCell ref="H30:I30"/>
    <mergeCell ref="K30:L30"/>
    <mergeCell ref="N30:O30"/>
    <mergeCell ref="P30:Q30"/>
    <mergeCell ref="S30:T30"/>
  </mergeCells>
  <printOptions horizontalCentered="1" verticalCentered="1"/>
  <pageMargins left="0.7086614173228347" right="0.7086614173228347" top="0.7480314960629921" bottom="0.5511811023622047" header="0.2362204724409449" footer="0.31496062992125984"/>
  <pageSetup horizontalDpi="600" verticalDpi="600" orientation="landscape" paperSize="9" r:id="rId2"/>
  <headerFooter differentOddEven="1">
    <oddHeader>&amp;C&amp;"Titr,Regular"&amp;11عملکرد شهرستانهای تابعه شرکت توزيع نيروی برق استان خراسان رضوی  در سه ماهه اول سال 91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2"/>
  <sheetViews>
    <sheetView zoomScalePageLayoutView="0" workbookViewId="0" topLeftCell="A85">
      <selection activeCell="A1" sqref="A1"/>
    </sheetView>
  </sheetViews>
  <sheetFormatPr defaultColWidth="9.140625" defaultRowHeight="12.75"/>
  <cols>
    <col min="2" max="6" width="7.57421875" style="0" customWidth="1"/>
    <col min="7" max="7" width="7.8515625" style="0" customWidth="1"/>
    <col min="8" max="8" width="7.7109375" style="0" customWidth="1"/>
    <col min="9" max="9" width="11.421875" style="0" customWidth="1"/>
  </cols>
  <sheetData>
    <row r="1" spans="1:9" ht="25.5">
      <c r="A1" s="230" t="s">
        <v>80</v>
      </c>
      <c r="B1" s="230" t="s">
        <v>81</v>
      </c>
      <c r="C1" s="230" t="s">
        <v>82</v>
      </c>
      <c r="D1" s="230" t="s">
        <v>83</v>
      </c>
      <c r="E1" s="230" t="s">
        <v>84</v>
      </c>
      <c r="F1" s="230" t="s">
        <v>85</v>
      </c>
      <c r="G1" s="230" t="s">
        <v>86</v>
      </c>
      <c r="H1" s="230" t="s">
        <v>87</v>
      </c>
      <c r="I1" s="228" t="s">
        <v>95</v>
      </c>
    </row>
    <row r="2" spans="1:8" ht="15.75">
      <c r="A2" s="227">
        <v>42480</v>
      </c>
      <c r="B2" s="227">
        <v>302</v>
      </c>
      <c r="C2" s="227">
        <v>3703</v>
      </c>
      <c r="D2" s="227">
        <v>369</v>
      </c>
      <c r="E2" s="227">
        <v>963</v>
      </c>
      <c r="F2" s="227">
        <v>1201</v>
      </c>
      <c r="G2" s="227">
        <v>35942</v>
      </c>
      <c r="H2" s="227" t="s">
        <v>23</v>
      </c>
    </row>
    <row r="3" spans="1:8" ht="15.75">
      <c r="A3" s="227">
        <v>29616</v>
      </c>
      <c r="B3" s="227">
        <v>268</v>
      </c>
      <c r="C3" s="227">
        <v>2806</v>
      </c>
      <c r="D3" s="227">
        <v>270</v>
      </c>
      <c r="E3" s="227">
        <v>403</v>
      </c>
      <c r="F3" s="227">
        <v>865</v>
      </c>
      <c r="G3" s="227">
        <v>25004</v>
      </c>
      <c r="H3" s="227" t="s">
        <v>29</v>
      </c>
    </row>
    <row r="4" spans="1:8" ht="15.75">
      <c r="A4" s="227">
        <v>25956</v>
      </c>
      <c r="B4" s="227">
        <v>182</v>
      </c>
      <c r="C4" s="227">
        <v>1986</v>
      </c>
      <c r="D4" s="227">
        <v>80</v>
      </c>
      <c r="E4" s="227">
        <v>355</v>
      </c>
      <c r="F4" s="227">
        <v>683</v>
      </c>
      <c r="G4" s="227">
        <v>22670</v>
      </c>
      <c r="H4" s="227" t="s">
        <v>30</v>
      </c>
    </row>
    <row r="5" spans="1:8" ht="15.75">
      <c r="A5" s="227">
        <v>11974</v>
      </c>
      <c r="B5" s="227">
        <v>115</v>
      </c>
      <c r="C5" s="227">
        <v>618</v>
      </c>
      <c r="D5" s="227">
        <v>56</v>
      </c>
      <c r="E5" s="227">
        <v>78</v>
      </c>
      <c r="F5" s="227">
        <v>454</v>
      </c>
      <c r="G5" s="227">
        <v>10653</v>
      </c>
      <c r="H5" s="227" t="s">
        <v>88</v>
      </c>
    </row>
    <row r="6" spans="1:8" ht="15.75">
      <c r="A6" s="227">
        <v>11897</v>
      </c>
      <c r="B6" s="227">
        <v>76</v>
      </c>
      <c r="C6" s="227">
        <v>782</v>
      </c>
      <c r="D6" s="227">
        <v>22</v>
      </c>
      <c r="E6" s="227">
        <v>112</v>
      </c>
      <c r="F6" s="227">
        <v>347</v>
      </c>
      <c r="G6" s="227">
        <v>10558</v>
      </c>
      <c r="H6" s="227" t="s">
        <v>89</v>
      </c>
    </row>
    <row r="7" spans="1:8" ht="15.75">
      <c r="A7" s="227">
        <v>13484</v>
      </c>
      <c r="B7" s="227">
        <v>104</v>
      </c>
      <c r="C7" s="227">
        <v>819</v>
      </c>
      <c r="D7" s="227">
        <v>44</v>
      </c>
      <c r="E7" s="227">
        <v>298</v>
      </c>
      <c r="F7" s="227">
        <v>368</v>
      </c>
      <c r="G7" s="227">
        <v>11851</v>
      </c>
      <c r="H7" s="227" t="s">
        <v>90</v>
      </c>
    </row>
    <row r="8" spans="1:8" ht="15.75">
      <c r="A8" s="227">
        <v>142192</v>
      </c>
      <c r="B8" s="227">
        <v>817</v>
      </c>
      <c r="C8" s="227">
        <v>15170</v>
      </c>
      <c r="D8" s="227">
        <v>975</v>
      </c>
      <c r="E8" s="227">
        <v>1623</v>
      </c>
      <c r="F8" s="227">
        <v>3224</v>
      </c>
      <c r="G8" s="227">
        <v>120383</v>
      </c>
      <c r="H8" s="227" t="s">
        <v>20</v>
      </c>
    </row>
    <row r="9" spans="1:8" ht="15.75">
      <c r="A9" s="227">
        <v>143939</v>
      </c>
      <c r="B9" s="227">
        <v>628</v>
      </c>
      <c r="C9" s="227">
        <v>16142</v>
      </c>
      <c r="D9" s="227">
        <v>903</v>
      </c>
      <c r="E9" s="227">
        <v>1599</v>
      </c>
      <c r="F9" s="227">
        <v>3563</v>
      </c>
      <c r="G9" s="227">
        <v>121104</v>
      </c>
      <c r="H9" s="227" t="s">
        <v>19</v>
      </c>
    </row>
    <row r="10" spans="1:8" ht="15.75">
      <c r="A10" s="227">
        <v>64641</v>
      </c>
      <c r="B10" s="227">
        <v>436</v>
      </c>
      <c r="C10" s="227">
        <v>6334</v>
      </c>
      <c r="D10" s="227">
        <v>228</v>
      </c>
      <c r="E10" s="227">
        <v>713</v>
      </c>
      <c r="F10" s="227">
        <v>1859</v>
      </c>
      <c r="G10" s="227">
        <v>55071</v>
      </c>
      <c r="H10" s="227" t="s">
        <v>51</v>
      </c>
    </row>
    <row r="11" spans="1:8" ht="15.75">
      <c r="A11" s="227">
        <v>27219</v>
      </c>
      <c r="B11" s="227">
        <v>238</v>
      </c>
      <c r="C11" s="227">
        <v>2726</v>
      </c>
      <c r="D11" s="227">
        <v>103</v>
      </c>
      <c r="E11" s="227">
        <v>168</v>
      </c>
      <c r="F11" s="227">
        <v>946</v>
      </c>
      <c r="G11" s="227">
        <v>23038</v>
      </c>
      <c r="H11" s="227" t="s">
        <v>50</v>
      </c>
    </row>
    <row r="12" spans="1:8" ht="15.75">
      <c r="A12" s="227">
        <v>38679</v>
      </c>
      <c r="B12" s="227">
        <v>296</v>
      </c>
      <c r="C12" s="227">
        <v>4997</v>
      </c>
      <c r="D12" s="227">
        <v>313</v>
      </c>
      <c r="E12" s="227">
        <v>640</v>
      </c>
      <c r="F12" s="227">
        <v>1283</v>
      </c>
      <c r="G12" s="227">
        <v>31150</v>
      </c>
      <c r="H12" s="227" t="s">
        <v>25</v>
      </c>
    </row>
    <row r="13" spans="1:8" ht="15.75">
      <c r="A13" s="227">
        <v>12669</v>
      </c>
      <c r="B13" s="227">
        <v>85</v>
      </c>
      <c r="C13" s="227">
        <v>1153</v>
      </c>
      <c r="D13" s="227">
        <v>67</v>
      </c>
      <c r="E13" s="227">
        <v>265</v>
      </c>
      <c r="F13" s="227">
        <v>441</v>
      </c>
      <c r="G13" s="227">
        <v>10658</v>
      </c>
      <c r="H13" s="227" t="s">
        <v>58</v>
      </c>
    </row>
    <row r="14" spans="1:8" ht="15.75">
      <c r="A14" s="227">
        <v>82885</v>
      </c>
      <c r="B14" s="227">
        <v>489</v>
      </c>
      <c r="C14" s="227">
        <v>10636</v>
      </c>
      <c r="D14" s="227">
        <v>351</v>
      </c>
      <c r="E14" s="227">
        <v>770</v>
      </c>
      <c r="F14" s="227">
        <v>1886</v>
      </c>
      <c r="G14" s="227">
        <v>68753</v>
      </c>
      <c r="H14" s="227" t="s">
        <v>24</v>
      </c>
    </row>
    <row r="15" spans="1:8" ht="15.75">
      <c r="A15" s="227">
        <v>18293</v>
      </c>
      <c r="B15" s="227">
        <v>119</v>
      </c>
      <c r="C15" s="227">
        <v>1026</v>
      </c>
      <c r="D15" s="227">
        <v>50</v>
      </c>
      <c r="E15" s="227">
        <v>451</v>
      </c>
      <c r="F15" s="227">
        <v>507</v>
      </c>
      <c r="G15" s="227">
        <v>16140</v>
      </c>
      <c r="H15" s="227" t="s">
        <v>53</v>
      </c>
    </row>
    <row r="16" spans="1:8" ht="15.75">
      <c r="A16" s="227">
        <v>19762</v>
      </c>
      <c r="B16" s="227">
        <v>123</v>
      </c>
      <c r="C16" s="227">
        <v>1971</v>
      </c>
      <c r="D16" s="227">
        <v>57</v>
      </c>
      <c r="E16" s="227">
        <v>487</v>
      </c>
      <c r="F16" s="227">
        <v>442</v>
      </c>
      <c r="G16" s="227">
        <v>16682</v>
      </c>
      <c r="H16" s="227" t="s">
        <v>91</v>
      </c>
    </row>
    <row r="17" spans="1:8" ht="15.75">
      <c r="A17" s="227">
        <v>60997</v>
      </c>
      <c r="B17" s="227">
        <v>301</v>
      </c>
      <c r="C17" s="227">
        <v>7191</v>
      </c>
      <c r="D17" s="227">
        <v>297</v>
      </c>
      <c r="E17" s="227">
        <v>406</v>
      </c>
      <c r="F17" s="227">
        <v>1386</v>
      </c>
      <c r="G17" s="227">
        <v>51416</v>
      </c>
      <c r="H17" s="227" t="s">
        <v>92</v>
      </c>
    </row>
    <row r="18" spans="1:8" ht="15.75">
      <c r="A18" s="227">
        <v>18999</v>
      </c>
      <c r="B18" s="227">
        <v>87</v>
      </c>
      <c r="C18" s="227">
        <v>1631</v>
      </c>
      <c r="D18" s="227">
        <v>80</v>
      </c>
      <c r="E18" s="227">
        <v>313</v>
      </c>
      <c r="F18" s="227">
        <v>466</v>
      </c>
      <c r="G18" s="227">
        <v>16422</v>
      </c>
      <c r="H18" s="227" t="s">
        <v>52</v>
      </c>
    </row>
    <row r="19" spans="1:8" ht="15.75">
      <c r="A19" s="227">
        <v>29154</v>
      </c>
      <c r="B19" s="227">
        <v>210</v>
      </c>
      <c r="C19" s="227">
        <v>2856</v>
      </c>
      <c r="D19" s="227">
        <v>197</v>
      </c>
      <c r="E19" s="227">
        <v>478</v>
      </c>
      <c r="F19" s="227">
        <v>824</v>
      </c>
      <c r="G19" s="227">
        <v>24589</v>
      </c>
      <c r="H19" s="227" t="s">
        <v>93</v>
      </c>
    </row>
    <row r="20" spans="1:8" ht="15.75">
      <c r="A20" s="227">
        <v>67044</v>
      </c>
      <c r="B20" s="227">
        <v>378</v>
      </c>
      <c r="C20" s="227">
        <v>6520</v>
      </c>
      <c r="D20" s="227">
        <v>183</v>
      </c>
      <c r="E20" s="227">
        <v>924</v>
      </c>
      <c r="F20" s="227">
        <v>1696</v>
      </c>
      <c r="G20" s="227">
        <v>57343</v>
      </c>
      <c r="H20" s="227" t="s">
        <v>26</v>
      </c>
    </row>
    <row r="21" spans="1:8" ht="15.75">
      <c r="A21" s="227">
        <v>30758</v>
      </c>
      <c r="B21" s="227">
        <v>151</v>
      </c>
      <c r="C21" s="227">
        <v>2876</v>
      </c>
      <c r="D21" s="227">
        <v>108</v>
      </c>
      <c r="E21" s="227">
        <v>438</v>
      </c>
      <c r="F21" s="227">
        <v>780</v>
      </c>
      <c r="G21" s="227">
        <v>26405</v>
      </c>
      <c r="H21" s="227" t="s">
        <v>27</v>
      </c>
    </row>
    <row r="22" spans="1:8" ht="15.75">
      <c r="A22" s="227">
        <v>33145</v>
      </c>
      <c r="B22" s="227">
        <v>184</v>
      </c>
      <c r="C22" s="227">
        <v>2521</v>
      </c>
      <c r="D22" s="227">
        <v>145</v>
      </c>
      <c r="E22" s="227">
        <v>362</v>
      </c>
      <c r="F22" s="227">
        <v>953</v>
      </c>
      <c r="G22" s="227">
        <v>28980</v>
      </c>
      <c r="H22" s="227" t="s">
        <v>28</v>
      </c>
    </row>
    <row r="23" spans="1:8" ht="15.75">
      <c r="A23" s="227">
        <v>18682</v>
      </c>
      <c r="B23" s="227">
        <v>158</v>
      </c>
      <c r="C23" s="227">
        <v>658</v>
      </c>
      <c r="D23" s="227">
        <v>66</v>
      </c>
      <c r="E23" s="227">
        <v>309</v>
      </c>
      <c r="F23" s="227">
        <v>656</v>
      </c>
      <c r="G23" s="227">
        <v>16835</v>
      </c>
      <c r="H23" s="227" t="s">
        <v>94</v>
      </c>
    </row>
    <row r="24" spans="1:8" ht="15.75">
      <c r="A24" s="227">
        <v>18352</v>
      </c>
      <c r="B24" s="227">
        <v>130</v>
      </c>
      <c r="C24" s="227">
        <v>1603</v>
      </c>
      <c r="D24" s="227">
        <v>75</v>
      </c>
      <c r="E24" s="227">
        <v>395</v>
      </c>
      <c r="F24" s="227">
        <v>511</v>
      </c>
      <c r="G24" s="227">
        <v>15638</v>
      </c>
      <c r="H24" s="227" t="s">
        <v>60</v>
      </c>
    </row>
    <row r="25" spans="1:8" ht="15.75">
      <c r="A25" s="227">
        <v>20130</v>
      </c>
      <c r="B25" s="227">
        <v>108</v>
      </c>
      <c r="C25" s="227">
        <v>1054</v>
      </c>
      <c r="D25" s="227">
        <v>60</v>
      </c>
      <c r="E25" s="227">
        <v>443</v>
      </c>
      <c r="F25" s="227">
        <v>485</v>
      </c>
      <c r="G25" s="227">
        <v>17980</v>
      </c>
      <c r="H25" s="227" t="s">
        <v>57</v>
      </c>
    </row>
    <row r="26" spans="1:8" ht="15.75">
      <c r="A26" s="229">
        <f aca="true" t="shared" si="0" ref="A26:F26">SUM(A2:A25)</f>
        <v>982947</v>
      </c>
      <c r="B26" s="229">
        <f t="shared" si="0"/>
        <v>5985</v>
      </c>
      <c r="C26" s="229">
        <f t="shared" si="0"/>
        <v>97779</v>
      </c>
      <c r="D26" s="229">
        <f t="shared" si="0"/>
        <v>5099</v>
      </c>
      <c r="E26" s="229">
        <f t="shared" si="0"/>
        <v>12993</v>
      </c>
      <c r="F26" s="229">
        <f t="shared" si="0"/>
        <v>25826</v>
      </c>
      <c r="G26" s="229">
        <f>SUM(G2:G25)</f>
        <v>835265</v>
      </c>
      <c r="H26" s="229" t="s">
        <v>49</v>
      </c>
    </row>
    <row r="27" spans="1:8" ht="15.75">
      <c r="A27" s="229">
        <f aca="true" t="shared" si="1" ref="A27:F27">A55+A83+A111</f>
        <v>982947</v>
      </c>
      <c r="B27" s="229">
        <f t="shared" si="1"/>
        <v>5985</v>
      </c>
      <c r="C27" s="229">
        <f t="shared" si="1"/>
        <v>97779</v>
      </c>
      <c r="D27" s="229">
        <f t="shared" si="1"/>
        <v>5099</v>
      </c>
      <c r="E27" s="229">
        <f t="shared" si="1"/>
        <v>12993</v>
      </c>
      <c r="F27" s="229">
        <f t="shared" si="1"/>
        <v>25826</v>
      </c>
      <c r="G27" s="229">
        <f>G55+G83+G111</f>
        <v>835265</v>
      </c>
      <c r="H27" s="229"/>
    </row>
    <row r="28" spans="1:8" ht="12.75">
      <c r="A28">
        <f aca="true" t="shared" si="2" ref="A28:F28">A21+A6</f>
        <v>42655</v>
      </c>
      <c r="B28">
        <f t="shared" si="2"/>
        <v>227</v>
      </c>
      <c r="C28">
        <f t="shared" si="2"/>
        <v>3658</v>
      </c>
      <c r="D28">
        <f t="shared" si="2"/>
        <v>130</v>
      </c>
      <c r="E28">
        <f t="shared" si="2"/>
        <v>550</v>
      </c>
      <c r="F28">
        <f t="shared" si="2"/>
        <v>1127</v>
      </c>
      <c r="G28">
        <f>G21+G6</f>
        <v>36963</v>
      </c>
      <c r="H28" s="228" t="s">
        <v>99</v>
      </c>
    </row>
    <row r="30" spans="1:9" ht="30">
      <c r="A30" s="226" t="s">
        <v>80</v>
      </c>
      <c r="B30" s="226" t="s">
        <v>81</v>
      </c>
      <c r="C30" s="226" t="s">
        <v>82</v>
      </c>
      <c r="D30" s="226" t="s">
        <v>83</v>
      </c>
      <c r="E30" s="226" t="s">
        <v>84</v>
      </c>
      <c r="F30" s="226" t="s">
        <v>85</v>
      </c>
      <c r="G30" s="226" t="s">
        <v>86</v>
      </c>
      <c r="H30" s="226" t="s">
        <v>87</v>
      </c>
      <c r="I30" s="228" t="s">
        <v>96</v>
      </c>
    </row>
    <row r="31" spans="1:8" ht="15.75">
      <c r="A31" s="227">
        <v>22006</v>
      </c>
      <c r="B31" s="227">
        <v>95</v>
      </c>
      <c r="C31" s="227">
        <v>2412</v>
      </c>
      <c r="D31" s="227">
        <v>68</v>
      </c>
      <c r="E31" s="227">
        <v>18</v>
      </c>
      <c r="F31" s="227">
        <v>511</v>
      </c>
      <c r="G31" s="227">
        <v>18902</v>
      </c>
      <c r="H31" s="227" t="s">
        <v>23</v>
      </c>
    </row>
    <row r="32" spans="1:8" ht="15.75">
      <c r="A32" s="227">
        <v>12528</v>
      </c>
      <c r="B32" s="227">
        <v>65</v>
      </c>
      <c r="C32" s="227">
        <v>1842</v>
      </c>
      <c r="D32" s="227">
        <v>40</v>
      </c>
      <c r="E32" s="227">
        <v>17</v>
      </c>
      <c r="F32" s="227">
        <v>303</v>
      </c>
      <c r="G32" s="227">
        <v>10261</v>
      </c>
      <c r="H32" s="227" t="s">
        <v>29</v>
      </c>
    </row>
    <row r="33" spans="1:8" ht="15.75">
      <c r="A33" s="227">
        <v>13009</v>
      </c>
      <c r="B33" s="227">
        <v>182</v>
      </c>
      <c r="C33" s="227">
        <v>1721</v>
      </c>
      <c r="D33" s="227">
        <v>27</v>
      </c>
      <c r="E33" s="227">
        <v>40</v>
      </c>
      <c r="F33" s="227">
        <v>293</v>
      </c>
      <c r="G33" s="227">
        <v>10746</v>
      </c>
      <c r="H33" s="227" t="s">
        <v>30</v>
      </c>
    </row>
    <row r="34" spans="1:8" ht="15.75">
      <c r="A34" s="227">
        <v>3720</v>
      </c>
      <c r="B34" s="227">
        <v>23</v>
      </c>
      <c r="C34" s="227">
        <v>389</v>
      </c>
      <c r="D34" s="227">
        <v>10</v>
      </c>
      <c r="E34" s="227">
        <v>8</v>
      </c>
      <c r="F34" s="227">
        <v>158</v>
      </c>
      <c r="G34" s="227">
        <v>3132</v>
      </c>
      <c r="H34" s="227" t="s">
        <v>88</v>
      </c>
    </row>
    <row r="35" spans="1:8" ht="15.75">
      <c r="A35" s="227">
        <v>2745</v>
      </c>
      <c r="B35" s="227">
        <v>46</v>
      </c>
      <c r="C35" s="227">
        <v>484</v>
      </c>
      <c r="D35" s="227">
        <v>4</v>
      </c>
      <c r="E35" s="227">
        <v>6</v>
      </c>
      <c r="F35" s="227">
        <v>77</v>
      </c>
      <c r="G35" s="227">
        <v>2128</v>
      </c>
      <c r="H35" s="227" t="s">
        <v>89</v>
      </c>
    </row>
    <row r="36" spans="1:8" ht="15.75">
      <c r="A36" s="227">
        <v>2790</v>
      </c>
      <c r="B36" s="227">
        <v>17</v>
      </c>
      <c r="C36" s="227">
        <v>415</v>
      </c>
      <c r="D36" s="227">
        <v>6</v>
      </c>
      <c r="E36" s="227">
        <v>1</v>
      </c>
      <c r="F36" s="227">
        <v>89</v>
      </c>
      <c r="G36" s="227">
        <v>2262</v>
      </c>
      <c r="H36" s="227" t="s">
        <v>90</v>
      </c>
    </row>
    <row r="37" spans="1:8" ht="15.75">
      <c r="A37" s="227">
        <v>96630</v>
      </c>
      <c r="B37" s="227">
        <v>309</v>
      </c>
      <c r="C37" s="227">
        <v>12620</v>
      </c>
      <c r="D37" s="227">
        <v>358</v>
      </c>
      <c r="E37" s="227">
        <v>12</v>
      </c>
      <c r="F37" s="227">
        <v>1941</v>
      </c>
      <c r="G37" s="227">
        <v>81390</v>
      </c>
      <c r="H37" s="227" t="s">
        <v>20</v>
      </c>
    </row>
    <row r="38" spans="1:8" ht="15.75">
      <c r="A38" s="227">
        <v>94613</v>
      </c>
      <c r="B38" s="227">
        <v>292</v>
      </c>
      <c r="C38" s="227">
        <v>14246</v>
      </c>
      <c r="D38" s="227">
        <v>521</v>
      </c>
      <c r="E38" s="227">
        <v>14</v>
      </c>
      <c r="F38" s="227">
        <v>2005</v>
      </c>
      <c r="G38" s="227">
        <v>77535</v>
      </c>
      <c r="H38" s="227" t="s">
        <v>19</v>
      </c>
    </row>
    <row r="39" spans="1:8" ht="15.75">
      <c r="A39" s="227">
        <v>34599</v>
      </c>
      <c r="B39" s="227">
        <v>152</v>
      </c>
      <c r="C39" s="227">
        <v>5557</v>
      </c>
      <c r="D39" s="227">
        <v>64</v>
      </c>
      <c r="E39" s="227">
        <v>46</v>
      </c>
      <c r="F39" s="227">
        <v>716</v>
      </c>
      <c r="G39" s="227">
        <v>28064</v>
      </c>
      <c r="H39" s="227" t="s">
        <v>51</v>
      </c>
    </row>
    <row r="40" spans="1:8" ht="15.75">
      <c r="A40" s="227">
        <v>16732</v>
      </c>
      <c r="B40" s="227">
        <v>40</v>
      </c>
      <c r="C40" s="227">
        <v>2478</v>
      </c>
      <c r="D40" s="227">
        <v>41</v>
      </c>
      <c r="E40" s="227"/>
      <c r="F40" s="227">
        <v>385</v>
      </c>
      <c r="G40" s="227">
        <v>13788</v>
      </c>
      <c r="H40" s="227" t="s">
        <v>50</v>
      </c>
    </row>
    <row r="41" spans="1:8" ht="15.75">
      <c r="A41" s="227">
        <v>30214</v>
      </c>
      <c r="B41" s="227">
        <v>267</v>
      </c>
      <c r="C41" s="227">
        <v>4678</v>
      </c>
      <c r="D41" s="227">
        <v>154</v>
      </c>
      <c r="E41" s="227">
        <v>219</v>
      </c>
      <c r="F41" s="227">
        <v>905</v>
      </c>
      <c r="G41" s="227">
        <v>23991</v>
      </c>
      <c r="H41" s="227" t="s">
        <v>25</v>
      </c>
    </row>
    <row r="42" spans="1:8" ht="15.75">
      <c r="A42" s="227">
        <v>6568</v>
      </c>
      <c r="B42" s="227">
        <v>43</v>
      </c>
      <c r="C42" s="227">
        <v>981</v>
      </c>
      <c r="D42" s="227">
        <v>36</v>
      </c>
      <c r="E42" s="227">
        <v>9</v>
      </c>
      <c r="F42" s="227">
        <v>207</v>
      </c>
      <c r="G42" s="227">
        <v>5292</v>
      </c>
      <c r="H42" s="227" t="s">
        <v>58</v>
      </c>
    </row>
    <row r="43" spans="1:8" ht="15.75">
      <c r="A43" s="227">
        <v>53388</v>
      </c>
      <c r="B43" s="227">
        <v>273</v>
      </c>
      <c r="C43" s="227">
        <v>9518</v>
      </c>
      <c r="D43" s="227">
        <v>139</v>
      </c>
      <c r="E43" s="227">
        <v>28</v>
      </c>
      <c r="F43" s="227">
        <v>929</v>
      </c>
      <c r="G43" s="227">
        <v>42501</v>
      </c>
      <c r="H43" s="227" t="s">
        <v>24</v>
      </c>
    </row>
    <row r="44" spans="1:8" ht="15.75">
      <c r="A44" s="227">
        <v>4229</v>
      </c>
      <c r="B44" s="227">
        <v>29</v>
      </c>
      <c r="C44" s="227">
        <v>567</v>
      </c>
      <c r="D44" s="227">
        <v>6</v>
      </c>
      <c r="E44" s="227">
        <v>4</v>
      </c>
      <c r="F44" s="227">
        <v>147</v>
      </c>
      <c r="G44" s="227">
        <v>3476</v>
      </c>
      <c r="H44" s="227" t="s">
        <v>53</v>
      </c>
    </row>
    <row r="45" spans="1:8" ht="15.75">
      <c r="A45" s="227">
        <v>6713</v>
      </c>
      <c r="B45" s="227">
        <v>43</v>
      </c>
      <c r="C45" s="227">
        <v>1226</v>
      </c>
      <c r="D45" s="227">
        <v>3</v>
      </c>
      <c r="E45" s="227">
        <v>2</v>
      </c>
      <c r="F45" s="227">
        <v>141</v>
      </c>
      <c r="G45" s="227">
        <v>5298</v>
      </c>
      <c r="H45" s="227" t="s">
        <v>91</v>
      </c>
    </row>
    <row r="46" spans="1:8" ht="15.75">
      <c r="A46" s="227">
        <v>38099</v>
      </c>
      <c r="B46" s="227">
        <v>195</v>
      </c>
      <c r="C46" s="227">
        <v>6292</v>
      </c>
      <c r="D46" s="227">
        <v>128</v>
      </c>
      <c r="E46" s="227">
        <v>10</v>
      </c>
      <c r="F46" s="227">
        <v>766</v>
      </c>
      <c r="G46" s="227">
        <v>30708</v>
      </c>
      <c r="H46" s="227" t="s">
        <v>92</v>
      </c>
    </row>
    <row r="47" spans="1:8" ht="15.75">
      <c r="A47" s="227">
        <v>7267</v>
      </c>
      <c r="B47" s="227">
        <v>29</v>
      </c>
      <c r="C47" s="227">
        <v>1163</v>
      </c>
      <c r="D47" s="227">
        <v>25</v>
      </c>
      <c r="E47" s="227">
        <v>16</v>
      </c>
      <c r="F47" s="227">
        <v>175</v>
      </c>
      <c r="G47" s="227">
        <v>5859</v>
      </c>
      <c r="H47" s="227" t="s">
        <v>52</v>
      </c>
    </row>
    <row r="48" spans="1:8" ht="15.75">
      <c r="A48" s="227">
        <v>14110</v>
      </c>
      <c r="B48" s="227">
        <v>210</v>
      </c>
      <c r="C48" s="227">
        <v>2453</v>
      </c>
      <c r="D48" s="227">
        <v>112</v>
      </c>
      <c r="E48" s="227">
        <v>19</v>
      </c>
      <c r="F48" s="227">
        <v>310</v>
      </c>
      <c r="G48" s="227">
        <v>11006</v>
      </c>
      <c r="H48" s="227" t="s">
        <v>93</v>
      </c>
    </row>
    <row r="49" spans="1:8" ht="15.75">
      <c r="A49" s="227">
        <v>33456</v>
      </c>
      <c r="B49" s="227"/>
      <c r="C49" s="227">
        <v>5265</v>
      </c>
      <c r="D49" s="227">
        <v>49</v>
      </c>
      <c r="E49" s="227">
        <v>7</v>
      </c>
      <c r="F49" s="227">
        <v>655</v>
      </c>
      <c r="G49" s="227">
        <v>27480</v>
      </c>
      <c r="H49" s="227" t="s">
        <v>26</v>
      </c>
    </row>
    <row r="50" spans="1:8" ht="15.75">
      <c r="A50" s="227">
        <v>20788</v>
      </c>
      <c r="B50" s="227">
        <v>130</v>
      </c>
      <c r="C50" s="227">
        <v>2582</v>
      </c>
      <c r="D50" s="227">
        <v>58</v>
      </c>
      <c r="E50" s="227">
        <v>13</v>
      </c>
      <c r="F50" s="227">
        <v>501</v>
      </c>
      <c r="G50" s="227">
        <v>17504</v>
      </c>
      <c r="H50" s="227" t="s">
        <v>27</v>
      </c>
    </row>
    <row r="51" spans="1:8" ht="15.75">
      <c r="A51" s="227">
        <v>16664</v>
      </c>
      <c r="B51" s="227">
        <v>176</v>
      </c>
      <c r="C51" s="227">
        <v>2022</v>
      </c>
      <c r="D51" s="227">
        <v>47</v>
      </c>
      <c r="E51" s="227">
        <v>8</v>
      </c>
      <c r="F51" s="227">
        <v>512</v>
      </c>
      <c r="G51" s="227">
        <v>13899</v>
      </c>
      <c r="H51" s="227" t="s">
        <v>28</v>
      </c>
    </row>
    <row r="52" spans="1:8" ht="15.75">
      <c r="A52" s="227">
        <v>3422</v>
      </c>
      <c r="B52" s="227">
        <v>1</v>
      </c>
      <c r="C52" s="227">
        <v>343</v>
      </c>
      <c r="D52" s="227">
        <v>13</v>
      </c>
      <c r="E52" s="227">
        <v>6</v>
      </c>
      <c r="F52" s="227">
        <v>135</v>
      </c>
      <c r="G52" s="227">
        <v>2924</v>
      </c>
      <c r="H52" s="227" t="s">
        <v>94</v>
      </c>
    </row>
    <row r="53" spans="1:8" ht="15.75">
      <c r="A53" s="227">
        <v>4714</v>
      </c>
      <c r="B53" s="227">
        <v>26</v>
      </c>
      <c r="C53" s="227">
        <v>780</v>
      </c>
      <c r="D53" s="227">
        <v>12</v>
      </c>
      <c r="E53" s="227">
        <v>1</v>
      </c>
      <c r="F53" s="227">
        <v>153</v>
      </c>
      <c r="G53" s="227">
        <v>3742</v>
      </c>
      <c r="H53" s="227" t="s">
        <v>60</v>
      </c>
    </row>
    <row r="54" spans="1:8" ht="15.75">
      <c r="A54" s="227">
        <v>3239</v>
      </c>
      <c r="B54" s="227">
        <v>8</v>
      </c>
      <c r="C54" s="227">
        <v>472</v>
      </c>
      <c r="D54" s="227">
        <v>15</v>
      </c>
      <c r="E54" s="227">
        <v>24</v>
      </c>
      <c r="F54" s="227">
        <v>77</v>
      </c>
      <c r="G54" s="227">
        <v>2643</v>
      </c>
      <c r="H54" s="227" t="s">
        <v>57</v>
      </c>
    </row>
    <row r="55" spans="1:8" ht="15.75">
      <c r="A55" s="229">
        <f aca="true" t="shared" si="3" ref="A55:F55">SUM(A31:A54)</f>
        <v>542243</v>
      </c>
      <c r="B55" s="229">
        <f t="shared" si="3"/>
        <v>2651</v>
      </c>
      <c r="C55" s="229">
        <f t="shared" si="3"/>
        <v>80506</v>
      </c>
      <c r="D55" s="229">
        <f t="shared" si="3"/>
        <v>1936</v>
      </c>
      <c r="E55" s="229">
        <f t="shared" si="3"/>
        <v>528</v>
      </c>
      <c r="F55" s="229">
        <f t="shared" si="3"/>
        <v>12091</v>
      </c>
      <c r="G55" s="229">
        <f>SUM(G31:G54)</f>
        <v>444531</v>
      </c>
      <c r="H55" s="229" t="s">
        <v>49</v>
      </c>
    </row>
    <row r="56" spans="1:8" ht="12.75">
      <c r="A56">
        <f aca="true" t="shared" si="4" ref="A56:F56">A50+A35</f>
        <v>23533</v>
      </c>
      <c r="B56">
        <f t="shared" si="4"/>
        <v>176</v>
      </c>
      <c r="C56">
        <f t="shared" si="4"/>
        <v>3066</v>
      </c>
      <c r="D56">
        <f t="shared" si="4"/>
        <v>62</v>
      </c>
      <c r="E56">
        <f t="shared" si="4"/>
        <v>19</v>
      </c>
      <c r="F56">
        <f t="shared" si="4"/>
        <v>578</v>
      </c>
      <c r="G56">
        <f>G50+G35</f>
        <v>19632</v>
      </c>
      <c r="H56" s="228" t="s">
        <v>99</v>
      </c>
    </row>
    <row r="58" spans="1:9" ht="30">
      <c r="A58" s="226" t="s">
        <v>80</v>
      </c>
      <c r="B58" s="226" t="s">
        <v>81</v>
      </c>
      <c r="C58" s="226" t="s">
        <v>82</v>
      </c>
      <c r="D58" s="226" t="s">
        <v>83</v>
      </c>
      <c r="E58" s="226" t="s">
        <v>84</v>
      </c>
      <c r="F58" s="226" t="s">
        <v>85</v>
      </c>
      <c r="G58" s="226" t="s">
        <v>86</v>
      </c>
      <c r="H58" s="226" t="s">
        <v>87</v>
      </c>
      <c r="I58" s="228" t="s">
        <v>97</v>
      </c>
    </row>
    <row r="59" spans="1:8" ht="15.75">
      <c r="A59" s="227">
        <v>19421</v>
      </c>
      <c r="B59" s="227">
        <v>198</v>
      </c>
      <c r="C59" s="227">
        <v>1209</v>
      </c>
      <c r="D59" s="227">
        <v>56</v>
      </c>
      <c r="E59" s="227">
        <v>274</v>
      </c>
      <c r="F59" s="227">
        <v>644</v>
      </c>
      <c r="G59" s="227">
        <v>17040</v>
      </c>
      <c r="H59" s="227" t="s">
        <v>23</v>
      </c>
    </row>
    <row r="60" spans="1:8" ht="15.75">
      <c r="A60" s="227">
        <v>16595</v>
      </c>
      <c r="B60" s="227">
        <v>203</v>
      </c>
      <c r="C60" s="227">
        <v>952</v>
      </c>
      <c r="D60" s="227">
        <v>43</v>
      </c>
      <c r="E60" s="227">
        <v>123</v>
      </c>
      <c r="F60" s="227">
        <v>531</v>
      </c>
      <c r="G60" s="227">
        <v>14743</v>
      </c>
      <c r="H60" s="227" t="s">
        <v>29</v>
      </c>
    </row>
    <row r="61" spans="1:8" ht="15.75">
      <c r="A61" s="227">
        <v>12565</v>
      </c>
      <c r="B61" s="227">
        <v>0</v>
      </c>
      <c r="C61" s="227">
        <v>238</v>
      </c>
      <c r="D61" s="227">
        <v>17</v>
      </c>
      <c r="E61" s="227">
        <v>39</v>
      </c>
      <c r="F61" s="227">
        <v>347</v>
      </c>
      <c r="G61" s="227">
        <v>11924</v>
      </c>
      <c r="H61" s="227" t="s">
        <v>30</v>
      </c>
    </row>
    <row r="62" spans="1:8" ht="15.75">
      <c r="A62" s="227">
        <v>8178</v>
      </c>
      <c r="B62" s="227">
        <v>92</v>
      </c>
      <c r="C62" s="227">
        <v>226</v>
      </c>
      <c r="D62" s="227">
        <v>23</v>
      </c>
      <c r="E62" s="227">
        <v>38</v>
      </c>
      <c r="F62" s="227">
        <v>278</v>
      </c>
      <c r="G62" s="227">
        <v>7521</v>
      </c>
      <c r="H62" s="227" t="s">
        <v>88</v>
      </c>
    </row>
    <row r="63" spans="1:8" ht="15.75">
      <c r="A63" s="227">
        <v>9080</v>
      </c>
      <c r="B63" s="227">
        <v>30</v>
      </c>
      <c r="C63" s="227">
        <v>297</v>
      </c>
      <c r="D63" s="227">
        <v>6</v>
      </c>
      <c r="E63" s="227">
        <v>55</v>
      </c>
      <c r="F63" s="227">
        <v>262</v>
      </c>
      <c r="G63" s="227">
        <v>8430</v>
      </c>
      <c r="H63" s="227" t="s">
        <v>89</v>
      </c>
    </row>
    <row r="64" spans="1:8" ht="15.75">
      <c r="A64" s="227">
        <v>10384</v>
      </c>
      <c r="B64" s="227">
        <v>87</v>
      </c>
      <c r="C64" s="227">
        <v>398</v>
      </c>
      <c r="D64" s="227">
        <v>25</v>
      </c>
      <c r="E64" s="227">
        <v>12</v>
      </c>
      <c r="F64" s="227">
        <v>273</v>
      </c>
      <c r="G64" s="227">
        <v>9589</v>
      </c>
      <c r="H64" s="227" t="s">
        <v>90</v>
      </c>
    </row>
    <row r="65" spans="1:8" ht="15.75">
      <c r="A65" s="227">
        <v>43527</v>
      </c>
      <c r="B65" s="227">
        <v>505</v>
      </c>
      <c r="C65" s="227">
        <v>2464</v>
      </c>
      <c r="D65" s="227">
        <v>175</v>
      </c>
      <c r="E65" s="227">
        <v>276</v>
      </c>
      <c r="F65" s="227">
        <v>1117</v>
      </c>
      <c r="G65" s="227">
        <v>38990</v>
      </c>
      <c r="H65" s="227" t="s">
        <v>20</v>
      </c>
    </row>
    <row r="66" spans="1:8" ht="15.75">
      <c r="A66" s="227">
        <v>47785</v>
      </c>
      <c r="B66" s="227">
        <v>336</v>
      </c>
      <c r="C66" s="227">
        <v>1822</v>
      </c>
      <c r="D66" s="227">
        <v>204</v>
      </c>
      <c r="E66" s="227">
        <v>412</v>
      </c>
      <c r="F66" s="227">
        <v>1442</v>
      </c>
      <c r="G66" s="227">
        <v>43569</v>
      </c>
      <c r="H66" s="227" t="s">
        <v>19</v>
      </c>
    </row>
    <row r="67" spans="1:8" ht="15.75">
      <c r="A67" s="227">
        <v>29238</v>
      </c>
      <c r="B67" s="227">
        <v>270</v>
      </c>
      <c r="C67" s="227">
        <v>736</v>
      </c>
      <c r="D67" s="227">
        <v>35</v>
      </c>
      <c r="E67" s="227">
        <v>146</v>
      </c>
      <c r="F67" s="227">
        <v>1044</v>
      </c>
      <c r="G67" s="227">
        <v>27007</v>
      </c>
      <c r="H67" s="227" t="s">
        <v>51</v>
      </c>
    </row>
    <row r="68" spans="1:8" ht="15.75">
      <c r="A68" s="227">
        <v>10228</v>
      </c>
      <c r="B68" s="227">
        <v>198</v>
      </c>
      <c r="C68" s="227">
        <v>226</v>
      </c>
      <c r="D68" s="227">
        <v>21</v>
      </c>
      <c r="E68" s="227">
        <v>38</v>
      </c>
      <c r="F68" s="227">
        <v>495</v>
      </c>
      <c r="G68" s="227">
        <v>9250</v>
      </c>
      <c r="H68" s="227" t="s">
        <v>50</v>
      </c>
    </row>
    <row r="69" spans="1:8" ht="15.75">
      <c r="A69" s="227">
        <v>7842</v>
      </c>
      <c r="B69" s="227">
        <v>29</v>
      </c>
      <c r="C69" s="227">
        <v>285</v>
      </c>
      <c r="D69" s="227">
        <v>7</v>
      </c>
      <c r="E69" s="227">
        <v>49</v>
      </c>
      <c r="F69" s="227">
        <v>313</v>
      </c>
      <c r="G69" s="227">
        <v>7159</v>
      </c>
      <c r="H69" s="227" t="s">
        <v>25</v>
      </c>
    </row>
    <row r="70" spans="1:8" ht="15.75">
      <c r="A70" s="227">
        <v>5825</v>
      </c>
      <c r="B70" s="227">
        <v>42</v>
      </c>
      <c r="C70" s="227">
        <v>148</v>
      </c>
      <c r="D70" s="227">
        <v>7</v>
      </c>
      <c r="E70" s="227">
        <v>47</v>
      </c>
      <c r="F70" s="227">
        <v>215</v>
      </c>
      <c r="G70" s="227">
        <v>5366</v>
      </c>
      <c r="H70" s="227" t="s">
        <v>58</v>
      </c>
    </row>
    <row r="71" spans="1:8" ht="15.75">
      <c r="A71" s="227">
        <v>28665</v>
      </c>
      <c r="B71" s="227">
        <v>210</v>
      </c>
      <c r="C71" s="227">
        <v>1081</v>
      </c>
      <c r="D71" s="227">
        <v>78</v>
      </c>
      <c r="E71" s="227">
        <v>167</v>
      </c>
      <c r="F71" s="227">
        <v>877</v>
      </c>
      <c r="G71" s="227">
        <v>26252</v>
      </c>
      <c r="H71" s="227" t="s">
        <v>24</v>
      </c>
    </row>
    <row r="72" spans="1:8" ht="15.75">
      <c r="A72" s="227">
        <v>13599</v>
      </c>
      <c r="B72" s="227">
        <v>90</v>
      </c>
      <c r="C72" s="227">
        <v>449</v>
      </c>
      <c r="D72" s="227">
        <v>20</v>
      </c>
      <c r="E72" s="227">
        <v>26</v>
      </c>
      <c r="F72" s="227">
        <v>350</v>
      </c>
      <c r="G72" s="227">
        <v>12664</v>
      </c>
      <c r="H72" s="227" t="s">
        <v>53</v>
      </c>
    </row>
    <row r="73" spans="1:8" ht="15.75">
      <c r="A73" s="227">
        <v>12554</v>
      </c>
      <c r="B73" s="227">
        <v>80</v>
      </c>
      <c r="C73" s="227">
        <v>734</v>
      </c>
      <c r="D73" s="227">
        <v>26</v>
      </c>
      <c r="E73" s="227">
        <v>46</v>
      </c>
      <c r="F73" s="227">
        <v>284</v>
      </c>
      <c r="G73" s="227">
        <v>11384</v>
      </c>
      <c r="H73" s="227" t="s">
        <v>91</v>
      </c>
    </row>
    <row r="74" spans="1:8" ht="15.75">
      <c r="A74" s="227">
        <v>22429</v>
      </c>
      <c r="B74" s="227">
        <v>106</v>
      </c>
      <c r="C74" s="227">
        <v>868</v>
      </c>
      <c r="D74" s="227">
        <v>86</v>
      </c>
      <c r="E74" s="227">
        <v>108</v>
      </c>
      <c r="F74" s="227">
        <v>553</v>
      </c>
      <c r="G74" s="227">
        <v>20708</v>
      </c>
      <c r="H74" s="227" t="s">
        <v>92</v>
      </c>
    </row>
    <row r="75" spans="1:8" ht="15.75">
      <c r="A75" s="227">
        <v>11438</v>
      </c>
      <c r="B75" s="227">
        <v>58</v>
      </c>
      <c r="C75" s="227">
        <v>462</v>
      </c>
      <c r="D75" s="227">
        <v>36</v>
      </c>
      <c r="E75" s="227">
        <v>38</v>
      </c>
      <c r="F75" s="227">
        <v>281</v>
      </c>
      <c r="G75" s="227">
        <v>10563</v>
      </c>
      <c r="H75" s="227" t="s">
        <v>52</v>
      </c>
    </row>
    <row r="76" spans="1:8" ht="15.75">
      <c r="A76" s="227">
        <v>14587</v>
      </c>
      <c r="B76" s="227">
        <v>0</v>
      </c>
      <c r="C76" s="227">
        <v>399</v>
      </c>
      <c r="D76" s="227">
        <v>39</v>
      </c>
      <c r="E76" s="227">
        <v>69</v>
      </c>
      <c r="F76" s="227">
        <v>497</v>
      </c>
      <c r="G76" s="227">
        <v>13583</v>
      </c>
      <c r="H76" s="227" t="s">
        <v>93</v>
      </c>
    </row>
    <row r="77" spans="1:8" ht="15.75">
      <c r="A77" s="227">
        <v>32550</v>
      </c>
      <c r="B77" s="227">
        <v>378</v>
      </c>
      <c r="C77" s="227">
        <v>1225</v>
      </c>
      <c r="D77" s="227">
        <v>46</v>
      </c>
      <c r="E77" s="227">
        <v>61</v>
      </c>
      <c r="F77" s="227">
        <v>977</v>
      </c>
      <c r="G77" s="227">
        <v>29863</v>
      </c>
      <c r="H77" s="227" t="s">
        <v>26</v>
      </c>
    </row>
    <row r="78" spans="1:8" ht="15.75">
      <c r="A78" s="227">
        <v>9455</v>
      </c>
      <c r="B78" s="227">
        <v>21</v>
      </c>
      <c r="C78" s="227">
        <v>273</v>
      </c>
      <c r="D78" s="227">
        <v>14</v>
      </c>
      <c r="E78" s="227">
        <v>14</v>
      </c>
      <c r="F78" s="227">
        <v>236</v>
      </c>
      <c r="G78" s="227">
        <v>8897</v>
      </c>
      <c r="H78" s="227" t="s">
        <v>27</v>
      </c>
    </row>
    <row r="79" spans="1:8" ht="15.75">
      <c r="A79" s="227">
        <v>16016</v>
      </c>
      <c r="B79" s="227">
        <v>8</v>
      </c>
      <c r="C79" s="227">
        <v>470</v>
      </c>
      <c r="D79" s="227">
        <v>21</v>
      </c>
      <c r="E79" s="227">
        <v>23</v>
      </c>
      <c r="F79" s="227">
        <v>413</v>
      </c>
      <c r="G79" s="227">
        <v>15081</v>
      </c>
      <c r="H79" s="227" t="s">
        <v>28</v>
      </c>
    </row>
    <row r="80" spans="1:8" ht="15.75">
      <c r="A80" s="227">
        <v>14958</v>
      </c>
      <c r="B80" s="227">
        <v>157</v>
      </c>
      <c r="C80" s="227">
        <v>310</v>
      </c>
      <c r="D80" s="227">
        <v>26</v>
      </c>
      <c r="E80" s="227">
        <v>41</v>
      </c>
      <c r="F80" s="227">
        <v>513</v>
      </c>
      <c r="G80" s="227">
        <v>13911</v>
      </c>
      <c r="H80" s="227" t="s">
        <v>94</v>
      </c>
    </row>
    <row r="81" spans="1:8" ht="15.75">
      <c r="A81" s="227">
        <v>13202</v>
      </c>
      <c r="B81" s="227">
        <v>104</v>
      </c>
      <c r="C81" s="227">
        <v>806</v>
      </c>
      <c r="D81" s="227">
        <v>29</v>
      </c>
      <c r="E81" s="227">
        <v>21</v>
      </c>
      <c r="F81" s="227">
        <v>347</v>
      </c>
      <c r="G81" s="227">
        <v>11895</v>
      </c>
      <c r="H81" s="227" t="s">
        <v>60</v>
      </c>
    </row>
    <row r="82" spans="1:8" ht="15.75">
      <c r="A82" s="227">
        <v>16521</v>
      </c>
      <c r="B82" s="227">
        <v>100</v>
      </c>
      <c r="C82" s="227">
        <v>579</v>
      </c>
      <c r="D82" s="227">
        <v>15</v>
      </c>
      <c r="E82" s="227">
        <v>86</v>
      </c>
      <c r="F82" s="227">
        <v>404</v>
      </c>
      <c r="G82" s="227">
        <v>15337</v>
      </c>
      <c r="H82" s="227" t="s">
        <v>57</v>
      </c>
    </row>
    <row r="83" spans="1:8" ht="15.75">
      <c r="A83" s="229">
        <f aca="true" t="shared" si="5" ref="A83:F83">SUM(A59:A82)</f>
        <v>426642</v>
      </c>
      <c r="B83" s="229">
        <f t="shared" si="5"/>
        <v>3302</v>
      </c>
      <c r="C83" s="229">
        <f t="shared" si="5"/>
        <v>16657</v>
      </c>
      <c r="D83" s="229">
        <f t="shared" si="5"/>
        <v>1055</v>
      </c>
      <c r="E83" s="229">
        <f t="shared" si="5"/>
        <v>2209</v>
      </c>
      <c r="F83" s="229">
        <f t="shared" si="5"/>
        <v>12693</v>
      </c>
      <c r="G83" s="229">
        <f>SUM(G59:G82)</f>
        <v>390726</v>
      </c>
      <c r="H83" s="229" t="s">
        <v>49</v>
      </c>
    </row>
    <row r="84" spans="1:8" ht="12.75">
      <c r="A84">
        <f aca="true" t="shared" si="6" ref="A84:F84">A78+A63</f>
        <v>18535</v>
      </c>
      <c r="B84">
        <f t="shared" si="6"/>
        <v>51</v>
      </c>
      <c r="C84">
        <f t="shared" si="6"/>
        <v>570</v>
      </c>
      <c r="D84">
        <f t="shared" si="6"/>
        <v>20</v>
      </c>
      <c r="E84">
        <f t="shared" si="6"/>
        <v>69</v>
      </c>
      <c r="F84">
        <f t="shared" si="6"/>
        <v>498</v>
      </c>
      <c r="G84">
        <f>G78+G63</f>
        <v>17327</v>
      </c>
      <c r="H84" s="228" t="s">
        <v>99</v>
      </c>
    </row>
    <row r="86" spans="1:9" ht="30">
      <c r="A86" s="226" t="s">
        <v>80</v>
      </c>
      <c r="B86" s="226" t="s">
        <v>81</v>
      </c>
      <c r="C86" s="226" t="s">
        <v>82</v>
      </c>
      <c r="D86" s="226" t="s">
        <v>83</v>
      </c>
      <c r="E86" s="226" t="s">
        <v>84</v>
      </c>
      <c r="F86" s="226" t="s">
        <v>85</v>
      </c>
      <c r="G86" s="226" t="s">
        <v>86</v>
      </c>
      <c r="H86" s="226" t="s">
        <v>87</v>
      </c>
      <c r="I86" s="228" t="s">
        <v>98</v>
      </c>
    </row>
    <row r="87" spans="1:8" ht="15.75">
      <c r="A87" s="227">
        <v>1053</v>
      </c>
      <c r="B87" s="227">
        <v>9</v>
      </c>
      <c r="C87" s="227">
        <v>82</v>
      </c>
      <c r="D87" s="227">
        <v>245</v>
      </c>
      <c r="E87" s="227">
        <v>671</v>
      </c>
      <c r="F87" s="227">
        <v>46</v>
      </c>
      <c r="G87" s="227"/>
      <c r="H87" s="227" t="s">
        <v>23</v>
      </c>
    </row>
    <row r="88" spans="1:8" ht="15.75">
      <c r="A88" s="227">
        <v>493</v>
      </c>
      <c r="B88" s="227"/>
      <c r="C88" s="227">
        <v>12</v>
      </c>
      <c r="D88" s="227">
        <v>187</v>
      </c>
      <c r="E88" s="227">
        <v>263</v>
      </c>
      <c r="F88" s="227">
        <v>31</v>
      </c>
      <c r="G88" s="227"/>
      <c r="H88" s="227" t="s">
        <v>29</v>
      </c>
    </row>
    <row r="89" spans="1:8" ht="15.75">
      <c r="A89" s="227">
        <v>382</v>
      </c>
      <c r="B89" s="227"/>
      <c r="C89" s="227">
        <v>27</v>
      </c>
      <c r="D89" s="227">
        <v>36</v>
      </c>
      <c r="E89" s="227">
        <v>276</v>
      </c>
      <c r="F89" s="227">
        <v>43</v>
      </c>
      <c r="G89" s="227">
        <v>0</v>
      </c>
      <c r="H89" s="227" t="s">
        <v>30</v>
      </c>
    </row>
    <row r="90" spans="1:8" ht="15.75">
      <c r="A90" s="227">
        <v>76</v>
      </c>
      <c r="B90" s="227"/>
      <c r="C90" s="227">
        <v>3</v>
      </c>
      <c r="D90" s="227">
        <v>23</v>
      </c>
      <c r="E90" s="227">
        <v>32</v>
      </c>
      <c r="F90" s="227">
        <v>18</v>
      </c>
      <c r="G90" s="227"/>
      <c r="H90" s="227" t="s">
        <v>88</v>
      </c>
    </row>
    <row r="91" spans="1:8" ht="15.75">
      <c r="A91" s="227">
        <v>72</v>
      </c>
      <c r="B91" s="227"/>
      <c r="C91" s="227">
        <v>1</v>
      </c>
      <c r="D91" s="227">
        <v>12</v>
      </c>
      <c r="E91" s="227">
        <v>51</v>
      </c>
      <c r="F91" s="227">
        <v>8</v>
      </c>
      <c r="G91" s="227"/>
      <c r="H91" s="227" t="s">
        <v>89</v>
      </c>
    </row>
    <row r="92" spans="1:8" ht="15.75">
      <c r="A92" s="227">
        <v>310</v>
      </c>
      <c r="B92" s="227"/>
      <c r="C92" s="227">
        <v>6</v>
      </c>
      <c r="D92" s="227">
        <v>13</v>
      </c>
      <c r="E92" s="227">
        <v>285</v>
      </c>
      <c r="F92" s="227">
        <v>6</v>
      </c>
      <c r="G92" s="227">
        <v>0</v>
      </c>
      <c r="H92" s="227" t="s">
        <v>90</v>
      </c>
    </row>
    <row r="93" spans="1:8" ht="15.75">
      <c r="A93" s="227">
        <v>2035</v>
      </c>
      <c r="B93" s="227">
        <v>3</v>
      </c>
      <c r="C93" s="227">
        <v>86</v>
      </c>
      <c r="D93" s="227">
        <v>442</v>
      </c>
      <c r="E93" s="227">
        <v>1335</v>
      </c>
      <c r="F93" s="227">
        <v>166</v>
      </c>
      <c r="G93" s="227">
        <v>3</v>
      </c>
      <c r="H93" s="227" t="s">
        <v>20</v>
      </c>
    </row>
    <row r="94" spans="1:8" ht="15.75">
      <c r="A94" s="227">
        <v>1541</v>
      </c>
      <c r="B94" s="227">
        <v>0</v>
      </c>
      <c r="C94" s="227">
        <v>74</v>
      </c>
      <c r="D94" s="227">
        <v>178</v>
      </c>
      <c r="E94" s="227">
        <v>1173</v>
      </c>
      <c r="F94" s="227">
        <v>116</v>
      </c>
      <c r="G94" s="227">
        <v>0</v>
      </c>
      <c r="H94" s="227" t="s">
        <v>19</v>
      </c>
    </row>
    <row r="95" spans="1:8" ht="15.75">
      <c r="A95" s="227">
        <v>804</v>
      </c>
      <c r="B95" s="227">
        <v>14</v>
      </c>
      <c r="C95" s="227">
        <v>41</v>
      </c>
      <c r="D95" s="227">
        <v>129</v>
      </c>
      <c r="E95" s="227">
        <v>521</v>
      </c>
      <c r="F95" s="227">
        <v>99</v>
      </c>
      <c r="G95" s="227"/>
      <c r="H95" s="227" t="s">
        <v>51</v>
      </c>
    </row>
    <row r="96" spans="1:8" ht="15.75">
      <c r="A96" s="227">
        <v>259</v>
      </c>
      <c r="B96" s="227"/>
      <c r="C96" s="227">
        <v>22</v>
      </c>
      <c r="D96" s="227">
        <v>41</v>
      </c>
      <c r="E96" s="227">
        <v>130</v>
      </c>
      <c r="F96" s="227">
        <v>66</v>
      </c>
      <c r="G96" s="227">
        <v>0</v>
      </c>
      <c r="H96" s="227" t="s">
        <v>50</v>
      </c>
    </row>
    <row r="97" spans="1:8" ht="15.75">
      <c r="A97" s="227">
        <v>623</v>
      </c>
      <c r="B97" s="227"/>
      <c r="C97" s="227">
        <v>34</v>
      </c>
      <c r="D97" s="227">
        <v>152</v>
      </c>
      <c r="E97" s="227">
        <v>372</v>
      </c>
      <c r="F97" s="227">
        <v>65</v>
      </c>
      <c r="G97" s="227"/>
      <c r="H97" s="227" t="s">
        <v>25</v>
      </c>
    </row>
    <row r="98" spans="1:8" ht="15.75">
      <c r="A98" s="227">
        <v>276</v>
      </c>
      <c r="B98" s="227"/>
      <c r="C98" s="227">
        <v>24</v>
      </c>
      <c r="D98" s="227">
        <v>24</v>
      </c>
      <c r="E98" s="227">
        <v>209</v>
      </c>
      <c r="F98" s="227">
        <v>19</v>
      </c>
      <c r="G98" s="227"/>
      <c r="H98" s="227" t="s">
        <v>58</v>
      </c>
    </row>
    <row r="99" spans="1:8" ht="15.75">
      <c r="A99" s="227">
        <v>832</v>
      </c>
      <c r="B99" s="227">
        <v>6</v>
      </c>
      <c r="C99" s="227">
        <v>37</v>
      </c>
      <c r="D99" s="227">
        <v>134</v>
      </c>
      <c r="E99" s="227">
        <v>575</v>
      </c>
      <c r="F99" s="227">
        <v>80</v>
      </c>
      <c r="G99" s="227"/>
      <c r="H99" s="227" t="s">
        <v>24</v>
      </c>
    </row>
    <row r="100" spans="1:8" ht="15.75">
      <c r="A100" s="227">
        <v>465</v>
      </c>
      <c r="B100" s="227"/>
      <c r="C100" s="227">
        <v>10</v>
      </c>
      <c r="D100" s="227">
        <v>24</v>
      </c>
      <c r="E100" s="227">
        <v>421</v>
      </c>
      <c r="F100" s="227">
        <v>10</v>
      </c>
      <c r="G100" s="227"/>
      <c r="H100" s="227" t="s">
        <v>53</v>
      </c>
    </row>
    <row r="101" spans="1:8" ht="15.75">
      <c r="A101" s="227">
        <v>495</v>
      </c>
      <c r="B101" s="227"/>
      <c r="C101" s="227">
        <v>11</v>
      </c>
      <c r="D101" s="227">
        <v>28</v>
      </c>
      <c r="E101" s="227">
        <v>439</v>
      </c>
      <c r="F101" s="227">
        <v>17</v>
      </c>
      <c r="G101" s="227">
        <v>0</v>
      </c>
      <c r="H101" s="227" t="s">
        <v>91</v>
      </c>
    </row>
    <row r="102" spans="1:8" ht="15.75">
      <c r="A102" s="227">
        <v>469</v>
      </c>
      <c r="B102" s="227">
        <v>0</v>
      </c>
      <c r="C102" s="227">
        <v>31</v>
      </c>
      <c r="D102" s="227">
        <v>83</v>
      </c>
      <c r="E102" s="227">
        <v>288</v>
      </c>
      <c r="F102" s="227">
        <v>67</v>
      </c>
      <c r="G102" s="227"/>
      <c r="H102" s="227" t="s">
        <v>92</v>
      </c>
    </row>
    <row r="103" spans="1:8" ht="15.75">
      <c r="A103" s="227">
        <v>294</v>
      </c>
      <c r="B103" s="227"/>
      <c r="C103" s="227">
        <v>6</v>
      </c>
      <c r="D103" s="227">
        <v>19</v>
      </c>
      <c r="E103" s="227">
        <v>259</v>
      </c>
      <c r="F103" s="227">
        <v>10</v>
      </c>
      <c r="G103" s="227"/>
      <c r="H103" s="227" t="s">
        <v>52</v>
      </c>
    </row>
    <row r="104" spans="1:8" ht="15.75">
      <c r="A104" s="227">
        <v>457</v>
      </c>
      <c r="B104" s="227"/>
      <c r="C104" s="227">
        <v>4</v>
      </c>
      <c r="D104" s="227">
        <v>46</v>
      </c>
      <c r="E104" s="227">
        <v>390</v>
      </c>
      <c r="F104" s="227">
        <v>17</v>
      </c>
      <c r="G104" s="227"/>
      <c r="H104" s="227" t="s">
        <v>93</v>
      </c>
    </row>
    <row r="105" spans="1:8" ht="15.75">
      <c r="A105" s="227">
        <v>1038</v>
      </c>
      <c r="B105" s="227"/>
      <c r="C105" s="227">
        <v>30</v>
      </c>
      <c r="D105" s="227">
        <v>88</v>
      </c>
      <c r="E105" s="227">
        <v>856</v>
      </c>
      <c r="F105" s="227">
        <v>64</v>
      </c>
      <c r="G105" s="227"/>
      <c r="H105" s="227" t="s">
        <v>26</v>
      </c>
    </row>
    <row r="106" spans="1:8" ht="15.75">
      <c r="A106" s="227">
        <v>515</v>
      </c>
      <c r="B106" s="227"/>
      <c r="C106" s="227">
        <v>21</v>
      </c>
      <c r="D106" s="227">
        <v>36</v>
      </c>
      <c r="E106" s="227">
        <v>411</v>
      </c>
      <c r="F106" s="227">
        <v>43</v>
      </c>
      <c r="G106" s="227">
        <v>4</v>
      </c>
      <c r="H106" s="227" t="s">
        <v>27</v>
      </c>
    </row>
    <row r="107" spans="1:8" ht="15.75">
      <c r="A107" s="227">
        <v>465</v>
      </c>
      <c r="B107" s="227"/>
      <c r="C107" s="227">
        <v>29</v>
      </c>
      <c r="D107" s="227">
        <v>77</v>
      </c>
      <c r="E107" s="227">
        <v>331</v>
      </c>
      <c r="F107" s="227">
        <v>28</v>
      </c>
      <c r="G107" s="227"/>
      <c r="H107" s="227" t="s">
        <v>28</v>
      </c>
    </row>
    <row r="108" spans="1:8" ht="15.75">
      <c r="A108" s="227">
        <v>302</v>
      </c>
      <c r="B108" s="227"/>
      <c r="C108" s="227">
        <v>5</v>
      </c>
      <c r="D108" s="227">
        <v>27</v>
      </c>
      <c r="E108" s="227">
        <v>262</v>
      </c>
      <c r="F108" s="227">
        <v>8</v>
      </c>
      <c r="G108" s="227"/>
      <c r="H108" s="227" t="s">
        <v>94</v>
      </c>
    </row>
    <row r="109" spans="1:8" ht="15.75">
      <c r="A109" s="227">
        <v>436</v>
      </c>
      <c r="B109" s="227"/>
      <c r="C109" s="227">
        <v>17</v>
      </c>
      <c r="D109" s="227">
        <v>34</v>
      </c>
      <c r="E109" s="227">
        <v>373</v>
      </c>
      <c r="F109" s="227">
        <v>11</v>
      </c>
      <c r="G109" s="227">
        <v>1</v>
      </c>
      <c r="H109" s="227" t="s">
        <v>60</v>
      </c>
    </row>
    <row r="110" spans="1:8" ht="15.75">
      <c r="A110" s="227">
        <v>370</v>
      </c>
      <c r="B110" s="227"/>
      <c r="C110" s="227">
        <v>3</v>
      </c>
      <c r="D110" s="227">
        <v>30</v>
      </c>
      <c r="E110" s="227">
        <v>333</v>
      </c>
      <c r="F110" s="227">
        <v>4</v>
      </c>
      <c r="G110" s="227"/>
      <c r="H110" s="227" t="s">
        <v>57</v>
      </c>
    </row>
    <row r="111" spans="1:8" ht="15.75">
      <c r="A111" s="229">
        <f aca="true" t="shared" si="7" ref="A111:F111">SUM(A87:A110)</f>
        <v>14062</v>
      </c>
      <c r="B111" s="229">
        <f t="shared" si="7"/>
        <v>32</v>
      </c>
      <c r="C111" s="229">
        <f t="shared" si="7"/>
        <v>616</v>
      </c>
      <c r="D111" s="229">
        <f t="shared" si="7"/>
        <v>2108</v>
      </c>
      <c r="E111" s="229">
        <f t="shared" si="7"/>
        <v>10256</v>
      </c>
      <c r="F111" s="229">
        <f t="shared" si="7"/>
        <v>1042</v>
      </c>
      <c r="G111" s="229">
        <f>SUM(G87:G110)</f>
        <v>8</v>
      </c>
      <c r="H111" s="229" t="s">
        <v>49</v>
      </c>
    </row>
    <row r="112" spans="1:8" ht="12.75">
      <c r="A112">
        <f aca="true" t="shared" si="8" ref="A112:F112">A106+A91</f>
        <v>587</v>
      </c>
      <c r="B112">
        <f t="shared" si="8"/>
        <v>0</v>
      </c>
      <c r="C112">
        <f t="shared" si="8"/>
        <v>22</v>
      </c>
      <c r="D112">
        <f t="shared" si="8"/>
        <v>48</v>
      </c>
      <c r="E112">
        <f t="shared" si="8"/>
        <v>462</v>
      </c>
      <c r="F112">
        <f t="shared" si="8"/>
        <v>51</v>
      </c>
      <c r="G112">
        <f>G106+G91</f>
        <v>4</v>
      </c>
      <c r="H112" s="228" t="s">
        <v>99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mehdizadeh</dc:creator>
  <cp:keywords/>
  <dc:description/>
  <cp:lastModifiedBy>mehdizadeh</cp:lastModifiedBy>
  <cp:lastPrinted>2012-08-21T07:17:22Z</cp:lastPrinted>
  <dcterms:created xsi:type="dcterms:W3CDTF">2004-04-17T09:03:01Z</dcterms:created>
  <dcterms:modified xsi:type="dcterms:W3CDTF">2012-08-21T07:20:27Z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