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90" windowHeight="4095" activeTab="0"/>
  </bookViews>
  <sheets>
    <sheet name=" موجودكل دراسفند ماه 93" sheetId="1" r:id="rId1"/>
    <sheet name="موجودي كل در اسفند93(2)" sheetId="2" r:id="rId2"/>
  </sheets>
  <definedNames/>
  <calcPr fullCalcOnLoad="1"/>
</workbook>
</file>

<file path=xl/sharedStrings.xml><?xml version="1.0" encoding="utf-8"?>
<sst xmlns="http://schemas.openxmlformats.org/spreadsheetml/2006/main" count="111" uniqueCount="78">
  <si>
    <t>سبزوار</t>
  </si>
  <si>
    <t>نيشابور</t>
  </si>
  <si>
    <t>کاشمر</t>
  </si>
  <si>
    <t>بردسکن</t>
  </si>
  <si>
    <t>چناران</t>
  </si>
  <si>
    <t>تربت حيدريه</t>
  </si>
  <si>
    <t>گناباد</t>
  </si>
  <si>
    <t>تربت جام</t>
  </si>
  <si>
    <t>تايباد</t>
  </si>
  <si>
    <t>خواف</t>
  </si>
  <si>
    <t>فريمان</t>
  </si>
  <si>
    <t>سرخس</t>
  </si>
  <si>
    <t>طول خط فشار متوسط</t>
  </si>
  <si>
    <t>KM</t>
  </si>
  <si>
    <t>طول خط فشار ضعيف</t>
  </si>
  <si>
    <t>KVA</t>
  </si>
  <si>
    <t>تعداد</t>
  </si>
  <si>
    <t>قدرت</t>
  </si>
  <si>
    <t xml:space="preserve"> KVA</t>
  </si>
  <si>
    <t>درگز</t>
  </si>
  <si>
    <t>قوچان</t>
  </si>
  <si>
    <t>خليل آباد</t>
  </si>
  <si>
    <t>رشتخوار</t>
  </si>
  <si>
    <t>مه ولات</t>
  </si>
  <si>
    <t>کلات</t>
  </si>
  <si>
    <t>کم مصرف</t>
  </si>
  <si>
    <t>زاوه</t>
  </si>
  <si>
    <t>بجستان</t>
  </si>
  <si>
    <t>فيروزه</t>
  </si>
  <si>
    <t>جوين</t>
  </si>
  <si>
    <t>www.kedc.ir</t>
  </si>
  <si>
    <t>خوشاب</t>
  </si>
  <si>
    <t>باخرز</t>
  </si>
  <si>
    <t>جغتاي</t>
  </si>
  <si>
    <t>شركت</t>
  </si>
  <si>
    <t>تعداد لامپهاي موجود در شبکه</t>
  </si>
  <si>
    <t>ترانسفورماتورهاي زميني</t>
  </si>
  <si>
    <t>ترانسفورماتورهاي  هوايي</t>
  </si>
  <si>
    <t>گازي</t>
  </si>
  <si>
    <t>زميني</t>
  </si>
  <si>
    <t>هوايي</t>
  </si>
  <si>
    <t>دستگاه </t>
  </si>
  <si>
    <t>معاونت هماهنگی توزيع شرق شرکت</t>
  </si>
  <si>
    <t>معاونت هماهنگی توزيع غرب شرکت</t>
  </si>
  <si>
    <t>هوايي سيمي</t>
  </si>
  <si>
    <t>هوايي خودنگهدار</t>
  </si>
  <si>
    <t>شرکت توزيع نيروی برق  استان خراسان رضوی در پايان اسفند ماه  سال 93</t>
  </si>
  <si>
    <t>تعداد مشتركين درتعرفه هاي مختلف</t>
  </si>
  <si>
    <t xml:space="preserve">نوع انشعابات  </t>
  </si>
  <si>
    <t>پرسنل   ( نفر )</t>
  </si>
  <si>
    <t>تعداد روستا های تابعه برقدار</t>
  </si>
  <si>
    <t>تعداد  شهرهای تابعه برقدار</t>
  </si>
  <si>
    <t>تعداد مراکز تابعه</t>
  </si>
  <si>
    <t>اوج مصرف -MW</t>
  </si>
  <si>
    <r>
      <t xml:space="preserve">مساحت - </t>
    </r>
    <r>
      <rPr>
        <b/>
        <sz val="6"/>
        <color indexed="8"/>
        <rFont val="Titr"/>
        <family val="0"/>
      </rPr>
      <t>کيلومتر مربع</t>
    </r>
  </si>
  <si>
    <t>جمع</t>
  </si>
  <si>
    <t>معابر</t>
  </si>
  <si>
    <t>سایر مصارف</t>
  </si>
  <si>
    <t>صنعتي</t>
  </si>
  <si>
    <t>کشاورزي</t>
  </si>
  <si>
    <t>عمومي</t>
  </si>
  <si>
    <t>خانگي</t>
  </si>
  <si>
    <t>سنگين</t>
  </si>
  <si>
    <t>عادي</t>
  </si>
  <si>
    <t>ليسانس و بالاتر</t>
  </si>
  <si>
    <t>فوق ديپلم</t>
  </si>
  <si>
    <t>ديپلم</t>
  </si>
  <si>
    <t>زير ديپلم</t>
  </si>
  <si>
    <t>دواير شهرهای تابعه</t>
  </si>
  <si>
    <t>ادارات شهرهای تابعه</t>
  </si>
  <si>
    <t>يشترين پيک همزمان شركت در مرداد ماه سال جاری</t>
  </si>
  <si>
    <t>روستايي</t>
  </si>
  <si>
    <t>شهري</t>
  </si>
  <si>
    <t xml:space="preserve">دفترفن آوری اطلاعات و ارتباطات </t>
  </si>
  <si>
    <t>ستاد</t>
  </si>
  <si>
    <t>شرکت توزيع نيروی برق  استان خراسان رضوی در پايان اسفندماه  سال  93</t>
  </si>
  <si>
    <t xml:space="preserve"> بار غيرهمزمان در اسفند ماه  </t>
  </si>
  <si>
    <t xml:space="preserve">ميزان بار همزمان در پيک  بار شرکت در اسفند ماه  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</si>
</sst>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000000"/>
    <numFmt numFmtId="171" formatCode="0.00000"/>
  </numFmts>
  <fonts count="74">
    <font>
      <sz val="10"/>
      <name val="Arial"/>
      <family val="0"/>
    </font>
    <font>
      <sz val="11"/>
      <color indexed="8"/>
      <name val="Arial"/>
      <family val="2"/>
    </font>
    <font>
      <sz val="8"/>
      <name val="Titr"/>
      <family val="0"/>
    </font>
    <font>
      <u val="single"/>
      <sz val="10"/>
      <color indexed="12"/>
      <name val="Arial"/>
      <family val="2"/>
    </font>
    <font>
      <sz val="12"/>
      <name val="Titr"/>
      <family val="0"/>
    </font>
    <font>
      <b/>
      <sz val="6"/>
      <color indexed="8"/>
      <name val="Titr"/>
      <family val="0"/>
    </font>
    <font>
      <sz val="6"/>
      <name val="Titr"/>
      <family val="0"/>
    </font>
    <font>
      <b/>
      <sz val="5"/>
      <name val="Titr"/>
      <family val="0"/>
    </font>
    <font>
      <b/>
      <sz val="7"/>
      <name val="Titr"/>
      <family val="0"/>
    </font>
    <font>
      <sz val="7"/>
      <name val="Titr"/>
      <family val="0"/>
    </font>
    <font>
      <sz val="6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7"/>
      <color indexed="8"/>
      <name val="Titr"/>
      <family val="0"/>
    </font>
    <font>
      <b/>
      <sz val="9"/>
      <name val="Arial"/>
      <family val="2"/>
    </font>
    <font>
      <b/>
      <sz val="8"/>
      <color indexed="8"/>
      <name val="Titr"/>
      <family val="0"/>
    </font>
    <font>
      <sz val="8"/>
      <color indexed="8"/>
      <name val="Titr"/>
      <family val="0"/>
    </font>
    <font>
      <sz val="10"/>
      <color indexed="8"/>
      <name val="Titr"/>
      <family val="0"/>
    </font>
    <font>
      <sz val="7"/>
      <color indexed="8"/>
      <name val="Titr"/>
      <family val="0"/>
    </font>
    <font>
      <b/>
      <i/>
      <sz val="11"/>
      <color indexed="8"/>
      <name val="Times New Roman"/>
      <family val="1"/>
    </font>
    <font>
      <b/>
      <sz val="4.5"/>
      <color indexed="8"/>
      <name val="Titr"/>
      <family val="0"/>
    </font>
    <font>
      <b/>
      <sz val="5"/>
      <color indexed="8"/>
      <name val="Titr"/>
      <family val="0"/>
    </font>
    <font>
      <b/>
      <sz val="9"/>
      <color indexed="8"/>
      <name val="Titr"/>
      <family val="0"/>
    </font>
    <font>
      <sz val="9"/>
      <color indexed="8"/>
      <name val="Titr"/>
      <family val="0"/>
    </font>
    <font>
      <sz val="6"/>
      <color indexed="8"/>
      <name val="Titr"/>
      <family val="0"/>
    </font>
    <font>
      <b/>
      <i/>
      <sz val="8"/>
      <color indexed="53"/>
      <name val="F_kamran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Titr"/>
      <family val="0"/>
    </font>
    <font>
      <b/>
      <sz val="9"/>
      <name val="Calibri"/>
      <family val="2"/>
    </font>
    <font>
      <b/>
      <sz val="8"/>
      <color theme="1"/>
      <name val="Titr"/>
      <family val="0"/>
    </font>
    <font>
      <b/>
      <sz val="7"/>
      <color rgb="FF000000"/>
      <name val="Titr"/>
      <family val="0"/>
    </font>
    <font>
      <sz val="8"/>
      <color rgb="FF000000"/>
      <name val="Titr"/>
      <family val="0"/>
    </font>
    <font>
      <sz val="10"/>
      <color rgb="FF000000"/>
      <name val="Titr"/>
      <family val="0"/>
    </font>
    <font>
      <sz val="7"/>
      <color theme="1"/>
      <name val="Titr"/>
      <family val="0"/>
    </font>
    <font>
      <b/>
      <sz val="8"/>
      <color rgb="FF000000"/>
      <name val="Titr"/>
      <family val="0"/>
    </font>
    <font>
      <b/>
      <i/>
      <sz val="11"/>
      <color theme="1"/>
      <name val="Times New Roman"/>
      <family val="1"/>
    </font>
    <font>
      <b/>
      <sz val="9"/>
      <color theme="1"/>
      <name val="Titr"/>
      <family val="0"/>
    </font>
    <font>
      <sz val="9"/>
      <color theme="1"/>
      <name val="Titr"/>
      <family val="0"/>
    </font>
    <font>
      <b/>
      <sz val="6"/>
      <color theme="1"/>
      <name val="Titr"/>
      <family val="0"/>
    </font>
    <font>
      <sz val="6"/>
      <color theme="1"/>
      <name val="Titr"/>
      <family val="0"/>
    </font>
    <font>
      <b/>
      <i/>
      <sz val="8"/>
      <color rgb="FFE46C0A"/>
      <name val="F_kamran Bold"/>
      <family val="0"/>
    </font>
    <font>
      <b/>
      <sz val="4.5"/>
      <color rgb="FF000000"/>
      <name val="Titr"/>
      <family val="0"/>
    </font>
    <font>
      <b/>
      <sz val="6"/>
      <color rgb="FF000000"/>
      <name val="Titr"/>
      <family val="0"/>
    </font>
    <font>
      <b/>
      <sz val="5"/>
      <color rgb="FF000000"/>
      <name val="Tit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EFF3EA"/>
        <bgColor indexed="64"/>
      </patternFill>
    </fill>
    <fill>
      <patternFill patternType="solid">
        <fgColor rgb="FFDEE7D1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2D050"/>
      </left>
      <right>
        <color indexed="63"/>
      </right>
      <top style="thick">
        <color rgb="FF92D050"/>
      </top>
      <bottom style="thin">
        <color rgb="FF92D050"/>
      </bottom>
    </border>
    <border>
      <left style="thin">
        <color rgb="FF92D050"/>
      </left>
      <right style="thick">
        <color rgb="FF92D050"/>
      </right>
      <top style="thick">
        <color rgb="FF92D050"/>
      </top>
      <bottom style="thin">
        <color rgb="FF92D050"/>
      </bottom>
    </border>
    <border>
      <left>
        <color indexed="63"/>
      </left>
      <right>
        <color indexed="63"/>
      </right>
      <top>
        <color indexed="63"/>
      </top>
      <bottom style="thin">
        <color rgb="FF92D050"/>
      </bottom>
    </border>
    <border>
      <left style="thin">
        <color rgb="FF92D050"/>
      </left>
      <right>
        <color indexed="63"/>
      </right>
      <top>
        <color indexed="63"/>
      </top>
      <bottom style="thin">
        <color rgb="FF92D050"/>
      </bottom>
    </border>
    <border>
      <left style="thick">
        <color rgb="FF92D050"/>
      </left>
      <right>
        <color indexed="63"/>
      </right>
      <top>
        <color indexed="63"/>
      </top>
      <bottom style="thin">
        <color rgb="FF92D050"/>
      </bottom>
    </border>
    <border>
      <left style="thin">
        <color rgb="FF92D050"/>
      </left>
      <right style="thick">
        <color rgb="FF92D050"/>
      </right>
      <top>
        <color indexed="63"/>
      </top>
      <bottom style="thin">
        <color rgb="FF92D050"/>
      </bottom>
    </border>
    <border>
      <left style="thick">
        <color rgb="FF92D050"/>
      </left>
      <right>
        <color indexed="63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thick">
        <color rgb="FF92D050"/>
      </right>
      <top style="thin">
        <color rgb="FF92D050"/>
      </top>
      <bottom style="thin">
        <color rgb="FF92D050"/>
      </bottom>
    </border>
    <border>
      <left>
        <color indexed="63"/>
      </left>
      <right>
        <color indexed="63"/>
      </right>
      <top style="thin">
        <color rgb="FF92D050"/>
      </top>
      <bottom style="thin">
        <color rgb="FF92D050"/>
      </bottom>
    </border>
    <border>
      <left style="thin">
        <color rgb="FF92D050"/>
      </left>
      <right>
        <color indexed="63"/>
      </right>
      <top style="thin">
        <color rgb="FF92D050"/>
      </top>
      <bottom style="thin">
        <color rgb="FF92D050"/>
      </bottom>
    </border>
    <border>
      <left style="thick">
        <color rgb="FF92D050"/>
      </left>
      <right>
        <color indexed="63"/>
      </right>
      <top style="thin">
        <color rgb="FF92D050"/>
      </top>
      <bottom>
        <color indexed="63"/>
      </bottom>
    </border>
    <border>
      <left style="thin">
        <color rgb="FF92D050"/>
      </left>
      <right style="thick">
        <color rgb="FF92D050"/>
      </right>
      <top style="thin">
        <color rgb="FF92D050"/>
      </top>
      <bottom>
        <color indexed="63"/>
      </bottom>
    </border>
    <border>
      <left>
        <color indexed="63"/>
      </left>
      <right>
        <color indexed="63"/>
      </right>
      <top style="thin">
        <color rgb="FF92D050"/>
      </top>
      <bottom>
        <color indexed="63"/>
      </bottom>
    </border>
    <border>
      <left style="thin">
        <color rgb="FF92D050"/>
      </left>
      <right>
        <color indexed="63"/>
      </right>
      <top style="thin">
        <color rgb="FF92D050"/>
      </top>
      <bottom>
        <color indexed="63"/>
      </bottom>
    </border>
    <border>
      <left style="thick">
        <color rgb="FF92D050"/>
      </left>
      <right style="thick">
        <color theme="1"/>
      </right>
      <top>
        <color indexed="63"/>
      </top>
      <bottom style="thick">
        <color rgb="FF92D050"/>
      </bottom>
    </border>
    <border>
      <left style="thick">
        <color theme="1"/>
      </left>
      <right>
        <color indexed="63"/>
      </right>
      <top style="thick">
        <color rgb="FF92D050"/>
      </top>
      <bottom style="thin">
        <color rgb="FF92D050"/>
      </bottom>
    </border>
    <border>
      <left style="thick">
        <color rgb="FF92D050"/>
      </left>
      <right style="thick">
        <color theme="1"/>
      </right>
      <top>
        <color indexed="63"/>
      </top>
      <bottom style="thin">
        <color rgb="FF92D050"/>
      </bottom>
    </border>
    <border>
      <left style="thick">
        <color theme="1"/>
      </left>
      <right>
        <color indexed="63"/>
      </right>
      <top style="thin">
        <color rgb="FF92D050"/>
      </top>
      <bottom style="thin">
        <color rgb="FF92D050"/>
      </bottom>
    </border>
    <border>
      <left style="thick">
        <color rgb="FF92D050"/>
      </left>
      <right style="thick">
        <color theme="1"/>
      </right>
      <top style="thin">
        <color rgb="FF92D050"/>
      </top>
      <bottom style="thin">
        <color rgb="FF92D050"/>
      </bottom>
    </border>
    <border>
      <left style="thick">
        <color theme="1"/>
      </left>
      <right>
        <color indexed="63"/>
      </right>
      <top style="thin">
        <color rgb="FF92D050"/>
      </top>
      <bottom>
        <color indexed="63"/>
      </bottom>
    </border>
    <border>
      <left style="thick">
        <color rgb="FF92D050"/>
      </left>
      <right style="thick">
        <color theme="1"/>
      </right>
      <top style="thin">
        <color rgb="FF92D050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n">
        <color rgb="FF92D050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thin">
        <color rgb="FF92D050"/>
      </left>
      <right style="thick">
        <color rgb="FF92D050"/>
      </right>
      <top style="thin">
        <color rgb="FF92D050"/>
      </top>
      <bottom style="thick">
        <color rgb="FF92D050"/>
      </bottom>
    </border>
    <border>
      <left>
        <color indexed="63"/>
      </left>
      <right style="thick">
        <color rgb="FF92D050"/>
      </right>
      <top>
        <color indexed="63"/>
      </top>
      <bottom style="thick">
        <color rgb="FF92D050"/>
      </bottom>
    </border>
    <border>
      <left style="thick">
        <color theme="6"/>
      </left>
      <right style="thin">
        <color rgb="FF92D050"/>
      </right>
      <top style="thick">
        <color rgb="FF92D050"/>
      </top>
      <bottom style="thin">
        <color rgb="FF92D050"/>
      </bottom>
    </border>
    <border>
      <left style="thick">
        <color theme="6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theme="6"/>
      </left>
      <right style="thin">
        <color rgb="FF92D050"/>
      </right>
      <top style="thin">
        <color rgb="FF92D050"/>
      </top>
      <bottom>
        <color indexed="63"/>
      </bottom>
    </border>
    <border>
      <left style="thick">
        <color theme="6"/>
      </left>
      <right style="thin">
        <color theme="6"/>
      </right>
      <top style="thin">
        <color theme="6"/>
      </top>
      <bottom>
        <color indexed="63"/>
      </bottom>
    </border>
    <border>
      <left style="thin">
        <color theme="6"/>
      </left>
      <right style="thin">
        <color theme="6"/>
      </right>
      <top style="thin">
        <color theme="6"/>
      </top>
      <bottom>
        <color indexed="63"/>
      </bottom>
    </border>
    <border>
      <left style="thin">
        <color theme="6"/>
      </left>
      <right style="thick">
        <color theme="6"/>
      </right>
      <top style="thin">
        <color theme="6"/>
      </top>
      <bottom>
        <color indexed="63"/>
      </bottom>
    </border>
    <border>
      <left style="thick">
        <color theme="6"/>
      </left>
      <right style="thick">
        <color theme="6"/>
      </right>
      <top style="thin">
        <color theme="6"/>
      </top>
      <bottom>
        <color indexed="63"/>
      </bottom>
    </border>
    <border>
      <left style="thick">
        <color theme="6"/>
      </left>
      <right style="thin">
        <color rgb="FF92D050"/>
      </right>
      <top style="thick">
        <color theme="6"/>
      </top>
      <bottom style="thick">
        <color theme="6"/>
      </bottom>
    </border>
    <border>
      <left style="thin">
        <color rgb="FF92D050"/>
      </left>
      <right style="thin">
        <color rgb="FF92D050"/>
      </right>
      <top style="thick">
        <color theme="6"/>
      </top>
      <bottom style="thick">
        <color theme="6"/>
      </bottom>
    </border>
    <border>
      <left style="thin">
        <color rgb="FF92D050"/>
      </left>
      <right style="thick">
        <color theme="6"/>
      </right>
      <top style="thick">
        <color theme="6"/>
      </top>
      <bottom style="thick">
        <color theme="6"/>
      </bottom>
    </border>
    <border>
      <left style="thick">
        <color theme="6"/>
      </left>
      <right style="thin">
        <color theme="6"/>
      </right>
      <top style="thick">
        <color theme="6"/>
      </top>
      <bottom style="thick">
        <color theme="6"/>
      </bottom>
    </border>
    <border>
      <left style="thin">
        <color theme="6"/>
      </left>
      <right style="thin">
        <color theme="6"/>
      </right>
      <top style="thick">
        <color theme="6"/>
      </top>
      <bottom style="thick">
        <color theme="6"/>
      </bottom>
    </border>
    <border>
      <left style="thin">
        <color theme="6"/>
      </left>
      <right style="thick">
        <color theme="6"/>
      </right>
      <top style="thick">
        <color theme="6"/>
      </top>
      <bottom style="thick">
        <color theme="6"/>
      </bottom>
    </border>
    <border>
      <left>
        <color indexed="63"/>
      </left>
      <right style="thin">
        <color theme="6"/>
      </right>
      <top style="thick">
        <color theme="6"/>
      </top>
      <bottom style="thick">
        <color theme="6"/>
      </bottom>
    </border>
    <border>
      <left style="thick">
        <color theme="6"/>
      </left>
      <right style="thick">
        <color theme="6"/>
      </right>
      <top style="thick">
        <color theme="6"/>
      </top>
      <bottom style="thick">
        <color theme="6"/>
      </bottom>
    </border>
    <border>
      <left style="thick">
        <color theme="6"/>
      </left>
      <right style="thin">
        <color rgb="FF92D050"/>
      </right>
      <top>
        <color indexed="63"/>
      </top>
      <bottom style="thin">
        <color rgb="FF92D050"/>
      </bottom>
    </border>
    <border>
      <left style="thick">
        <color rgb="FF9BBB59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rgb="FF9BBB59"/>
      </left>
      <right style="thin">
        <color rgb="FF92D050"/>
      </right>
      <top style="thick">
        <color rgb="FF9BBB59"/>
      </top>
      <bottom style="thick">
        <color rgb="FF9BBB59"/>
      </bottom>
    </border>
    <border>
      <left style="thin">
        <color rgb="FF92D050"/>
      </left>
      <right style="thin">
        <color rgb="FF92D050"/>
      </right>
      <top style="thick">
        <color rgb="FF9BBB59"/>
      </top>
      <bottom style="thick">
        <color rgb="FF9BBB59"/>
      </bottom>
    </border>
    <border>
      <left style="thin">
        <color rgb="FF92D050"/>
      </left>
      <right style="thick">
        <color theme="6"/>
      </right>
      <top style="thick">
        <color rgb="FF9BBB59"/>
      </top>
      <bottom style="thick">
        <color rgb="FF9BBB59"/>
      </bottom>
    </border>
    <border>
      <left style="thick">
        <color theme="6"/>
      </left>
      <right style="thin">
        <color theme="6"/>
      </right>
      <top style="thick">
        <color rgb="FF9BBB59"/>
      </top>
      <bottom style="thick">
        <color rgb="FF9BBB59"/>
      </bottom>
    </border>
    <border>
      <left style="thin">
        <color theme="6"/>
      </left>
      <right style="thin">
        <color theme="6"/>
      </right>
      <top style="thick">
        <color rgb="FF9BBB59"/>
      </top>
      <bottom style="thick">
        <color rgb="FF9BBB59"/>
      </bottom>
    </border>
    <border>
      <left style="thin">
        <color theme="6"/>
      </left>
      <right style="thick">
        <color theme="6"/>
      </right>
      <top style="thick">
        <color rgb="FF9BBB59"/>
      </top>
      <bottom style="thick">
        <color rgb="FF9BBB59"/>
      </bottom>
    </border>
    <border>
      <left>
        <color indexed="63"/>
      </left>
      <right style="thin">
        <color theme="6"/>
      </right>
      <top style="thick">
        <color rgb="FF9BBB59"/>
      </top>
      <bottom style="thick">
        <color rgb="FF9BBB59"/>
      </bottom>
    </border>
    <border>
      <left style="thick">
        <color theme="6"/>
      </left>
      <right style="thick">
        <color theme="6"/>
      </right>
      <top style="thick">
        <color rgb="FF9BBB59"/>
      </top>
      <bottom style="thick">
        <color rgb="FF9BBB59"/>
      </bottom>
    </border>
    <border>
      <left style="thick">
        <color rgb="FF9BBB59"/>
      </left>
      <right style="thin">
        <color rgb="FF92D050"/>
      </right>
      <top style="thick">
        <color rgb="FF9BBB59"/>
      </top>
      <bottom style="thick">
        <color theme="6"/>
      </bottom>
    </border>
    <border>
      <left style="thin">
        <color rgb="FF92D050"/>
      </left>
      <right style="thin">
        <color rgb="FF92D050"/>
      </right>
      <top style="thick">
        <color rgb="FF9BBB59"/>
      </top>
      <bottom style="thick">
        <color theme="6"/>
      </bottom>
    </border>
    <border>
      <left style="thin">
        <color rgb="FF92D050"/>
      </left>
      <right style="thick">
        <color theme="6"/>
      </right>
      <top style="thick">
        <color rgb="FF9BBB59"/>
      </top>
      <bottom style="thick">
        <color theme="6"/>
      </bottom>
    </border>
    <border>
      <left style="thick">
        <color theme="6"/>
      </left>
      <right style="thin">
        <color theme="6"/>
      </right>
      <top style="thick">
        <color rgb="FF9BBB59"/>
      </top>
      <bottom style="thick">
        <color theme="6"/>
      </bottom>
    </border>
    <border>
      <left style="thin">
        <color theme="6"/>
      </left>
      <right style="thin">
        <color theme="6"/>
      </right>
      <top style="thick">
        <color rgb="FF9BBB59"/>
      </top>
      <bottom style="thick">
        <color theme="6"/>
      </bottom>
    </border>
    <border>
      <left style="thin">
        <color theme="6"/>
      </left>
      <right style="thick">
        <color theme="6"/>
      </right>
      <top style="thick">
        <color rgb="FF9BBB59"/>
      </top>
      <bottom style="thick">
        <color theme="6"/>
      </bottom>
    </border>
    <border>
      <left>
        <color indexed="63"/>
      </left>
      <right style="thin">
        <color theme="6"/>
      </right>
      <top style="thick">
        <color rgb="FF9BBB59"/>
      </top>
      <bottom style="thick">
        <color theme="6"/>
      </bottom>
    </border>
    <border>
      <left style="thick">
        <color theme="6"/>
      </left>
      <right style="thick">
        <color theme="6"/>
      </right>
      <top style="thick">
        <color rgb="FF9BBB59"/>
      </top>
      <bottom style="thick">
        <color theme="6"/>
      </bottom>
    </border>
    <border>
      <left>
        <color indexed="63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theme="1"/>
      </left>
      <right style="thin">
        <color rgb="FF92D050"/>
      </right>
      <top style="thin">
        <color rgb="FF92D050"/>
      </top>
      <bottom style="thick">
        <color rgb="FF92D050"/>
      </bottom>
    </border>
    <border>
      <left>
        <color indexed="63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>
        <color indexed="63"/>
      </left>
      <right>
        <color indexed="63"/>
      </right>
      <top style="thin">
        <color rgb="FF92D050"/>
      </top>
      <bottom style="thick">
        <color rgb="FF92D050"/>
      </bottom>
    </border>
    <border>
      <left style="thin">
        <color rgb="FF92D050"/>
      </left>
      <right>
        <color indexed="63"/>
      </right>
      <top style="thin">
        <color rgb="FF92D050"/>
      </top>
      <bottom style="thick">
        <color rgb="FF92D050"/>
      </bottom>
    </border>
    <border>
      <left style="thick">
        <color theme="1"/>
      </left>
      <right style="thin">
        <color rgb="FF92D050"/>
      </right>
      <top style="thick">
        <color rgb="FF92D050"/>
      </top>
      <bottom style="thick">
        <color rgb="FF92D050"/>
      </bottom>
    </border>
    <border>
      <left style="thin">
        <color rgb="FF92D050"/>
      </left>
      <right style="thick">
        <color rgb="FF92D050"/>
      </right>
      <top style="thick">
        <color rgb="FF92D050"/>
      </top>
      <bottom style="thick">
        <color rgb="FF92D050"/>
      </bottom>
    </border>
    <border>
      <left>
        <color indexed="63"/>
      </left>
      <right style="thin">
        <color rgb="FF92D050"/>
      </right>
      <top style="thick">
        <color rgb="FF92D050"/>
      </top>
      <bottom style="thick">
        <color rgb="FF92D050"/>
      </bottom>
    </border>
    <border>
      <left style="thin">
        <color rgb="FF92D050"/>
      </left>
      <right>
        <color indexed="63"/>
      </right>
      <top style="thick">
        <color rgb="FF92D050"/>
      </top>
      <bottom style="thick">
        <color rgb="FF92D050"/>
      </bottom>
    </border>
    <border>
      <left style="thick">
        <color rgb="FF92D050"/>
      </left>
      <right style="thin">
        <color rgb="FF92D050"/>
      </right>
      <top style="thick">
        <color rgb="FF92D050"/>
      </top>
      <bottom style="thick">
        <color rgb="FF92D050"/>
      </bottom>
    </border>
    <border>
      <left style="thin">
        <color rgb="FF92D050"/>
      </left>
      <right style="thin">
        <color rgb="FF92D050"/>
      </right>
      <top style="thick">
        <color rgb="FF92D050"/>
      </top>
      <bottom style="thick">
        <color rgb="FF92D050"/>
      </bottom>
    </border>
    <border>
      <left>
        <color indexed="63"/>
      </left>
      <right>
        <color indexed="63"/>
      </right>
      <top style="thick">
        <color rgb="FF92D050"/>
      </top>
      <bottom style="thick">
        <color rgb="FF92D050"/>
      </bottom>
    </border>
    <border>
      <left style="thick">
        <color rgb="FF92D050"/>
      </left>
      <right style="thick">
        <color theme="1"/>
      </right>
      <top style="thick">
        <color rgb="FF92D050"/>
      </top>
      <bottom style="thick">
        <color rgb="FF92D050"/>
      </bottom>
    </border>
    <border>
      <left style="thick">
        <color theme="1"/>
      </left>
      <right style="thin">
        <color rgb="FF92D050"/>
      </right>
      <top style="thick">
        <color rgb="FF92D050"/>
      </top>
      <bottom style="thick">
        <color theme="1"/>
      </bottom>
    </border>
    <border>
      <left style="thin">
        <color rgb="FF92D050"/>
      </left>
      <right style="thick">
        <color rgb="FF92D050"/>
      </right>
      <top style="thick">
        <color rgb="FF92D050"/>
      </top>
      <bottom style="thick">
        <color theme="1"/>
      </bottom>
    </border>
    <border>
      <left>
        <color indexed="63"/>
      </left>
      <right style="thin">
        <color rgb="FF92D050"/>
      </right>
      <top style="thick">
        <color rgb="FF92D050"/>
      </top>
      <bottom style="thick">
        <color theme="1"/>
      </bottom>
    </border>
    <border>
      <left style="thin">
        <color rgb="FF92D050"/>
      </left>
      <right>
        <color indexed="63"/>
      </right>
      <top style="thick">
        <color rgb="FF92D050"/>
      </top>
      <bottom style="thick">
        <color theme="1"/>
      </bottom>
    </border>
    <border>
      <left style="thick">
        <color rgb="FF92D050"/>
      </left>
      <right style="thin">
        <color rgb="FF92D050"/>
      </right>
      <top style="thick">
        <color rgb="FF92D050"/>
      </top>
      <bottom style="thick">
        <color theme="1"/>
      </bottom>
    </border>
    <border>
      <left style="thin">
        <color rgb="FF92D050"/>
      </left>
      <right style="thin">
        <color rgb="FF92D050"/>
      </right>
      <top style="thick">
        <color rgb="FF92D050"/>
      </top>
      <bottom style="thick">
        <color theme="1"/>
      </bottom>
    </border>
    <border>
      <left>
        <color indexed="63"/>
      </left>
      <right>
        <color indexed="63"/>
      </right>
      <top style="thick">
        <color rgb="FF92D050"/>
      </top>
      <bottom style="thick">
        <color theme="1"/>
      </bottom>
    </border>
    <border>
      <left style="thick">
        <color rgb="FF92D050"/>
      </left>
      <right style="thick">
        <color theme="1"/>
      </right>
      <top style="thick">
        <color rgb="FF92D050"/>
      </top>
      <bottom style="thick">
        <color theme="1"/>
      </bottom>
    </border>
    <border>
      <left style="thin">
        <color rgb="FF92D050"/>
      </left>
      <right style="thin">
        <color rgb="FF92D050"/>
      </right>
      <top style="thick">
        <color rgb="FF92D050"/>
      </top>
      <bottom style="thin">
        <color rgb="FF92D050"/>
      </bottom>
    </border>
    <border>
      <left style="thin">
        <color rgb="FF92D050"/>
      </left>
      <right style="thick">
        <color theme="6"/>
      </right>
      <top style="thick">
        <color rgb="FF92D050"/>
      </top>
      <bottom style="thin">
        <color rgb="FF92D050"/>
      </bottom>
    </border>
    <border>
      <left style="thick">
        <color theme="6"/>
      </left>
      <right style="thin">
        <color theme="6"/>
      </right>
      <top style="thick">
        <color rgb="FF92D050"/>
      </top>
      <bottom style="thin">
        <color theme="6"/>
      </bottom>
    </border>
    <border>
      <left style="thin">
        <color theme="6"/>
      </left>
      <right style="thin">
        <color theme="6"/>
      </right>
      <top style="thick">
        <color rgb="FF92D050"/>
      </top>
      <bottom style="thin">
        <color theme="6"/>
      </bottom>
    </border>
    <border>
      <left style="thin">
        <color theme="6"/>
      </left>
      <right style="thick">
        <color theme="6"/>
      </right>
      <top style="thick">
        <color rgb="FF92D050"/>
      </top>
      <bottom style="thin">
        <color theme="6"/>
      </bottom>
    </border>
    <border>
      <left>
        <color indexed="63"/>
      </left>
      <right style="thin">
        <color theme="6"/>
      </right>
      <top style="thick">
        <color rgb="FF92D050"/>
      </top>
      <bottom style="thin">
        <color theme="6"/>
      </bottom>
    </border>
    <border>
      <left style="thick">
        <color theme="6"/>
      </left>
      <right style="thick">
        <color theme="6"/>
      </right>
      <top style="thick">
        <color rgb="FF92D050"/>
      </top>
      <bottom style="thin">
        <color theme="6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thick">
        <color theme="6"/>
      </right>
      <top style="thin">
        <color rgb="FF92D050"/>
      </top>
      <bottom style="thin">
        <color rgb="FF92D050"/>
      </bottom>
    </border>
    <border>
      <left style="thick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ck">
        <color theme="6"/>
      </right>
      <top style="thin">
        <color theme="6"/>
      </top>
      <bottom style="thin">
        <color theme="6"/>
      </bottom>
    </border>
    <border>
      <left>
        <color indexed="63"/>
      </left>
      <right style="thin">
        <color theme="6"/>
      </right>
      <top style="thin">
        <color theme="6"/>
      </top>
      <bottom style="thin">
        <color theme="6"/>
      </bottom>
    </border>
    <border>
      <left style="thick">
        <color theme="6"/>
      </left>
      <right style="thick">
        <color theme="6"/>
      </right>
      <top style="thin">
        <color theme="6"/>
      </top>
      <bottom style="thin">
        <color theme="6"/>
      </bottom>
    </border>
    <border>
      <left style="thin">
        <color rgb="FF92D050"/>
      </left>
      <right style="thin">
        <color rgb="FF92D050"/>
      </right>
      <top style="thin">
        <color rgb="FF92D050"/>
      </top>
      <bottom>
        <color indexed="63"/>
      </bottom>
    </border>
    <border>
      <left style="thin">
        <color rgb="FF92D050"/>
      </left>
      <right style="thick">
        <color theme="6"/>
      </right>
      <top style="thin">
        <color rgb="FF92D050"/>
      </top>
      <bottom>
        <color indexed="63"/>
      </bottom>
    </border>
    <border>
      <left>
        <color indexed="63"/>
      </left>
      <right style="thin">
        <color theme="6"/>
      </right>
      <top style="thin">
        <color theme="6"/>
      </top>
      <bottom>
        <color indexed="63"/>
      </bottom>
    </border>
    <border>
      <left style="thin">
        <color rgb="FF92D050"/>
      </left>
      <right style="thin">
        <color rgb="FF92D050"/>
      </right>
      <top>
        <color indexed="63"/>
      </top>
      <bottom style="thin">
        <color rgb="FF92D050"/>
      </bottom>
    </border>
    <border>
      <left style="thin">
        <color rgb="FF92D050"/>
      </left>
      <right style="thick">
        <color theme="6"/>
      </right>
      <top>
        <color indexed="63"/>
      </top>
      <bottom style="thin">
        <color rgb="FF92D050"/>
      </bottom>
    </border>
    <border>
      <left style="thick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theme="6"/>
      </left>
      <right style="thick">
        <color theme="6"/>
      </right>
      <top>
        <color indexed="63"/>
      </top>
      <bottom style="thin">
        <color theme="6"/>
      </bottom>
    </border>
    <border>
      <left>
        <color indexed="63"/>
      </left>
      <right style="thin">
        <color theme="6"/>
      </right>
      <top>
        <color indexed="63"/>
      </top>
      <bottom style="thin">
        <color theme="6"/>
      </bottom>
    </border>
    <border>
      <left style="thick">
        <color theme="6"/>
      </left>
      <right style="thick">
        <color theme="6"/>
      </right>
      <top>
        <color indexed="63"/>
      </top>
      <bottom style="thin">
        <color theme="6"/>
      </bottom>
    </border>
    <border>
      <left style="thick">
        <color theme="1"/>
      </left>
      <right style="thin">
        <color rgb="FF92D050"/>
      </right>
      <top style="thick">
        <color theme="1"/>
      </top>
      <bottom style="thin">
        <color rgb="FF92D050"/>
      </bottom>
    </border>
    <border>
      <left style="thin">
        <color rgb="FF92D050"/>
      </left>
      <right style="thick">
        <color rgb="FF92D050"/>
      </right>
      <top style="thick">
        <color theme="1"/>
      </top>
      <bottom style="thin">
        <color rgb="FF92D050"/>
      </bottom>
    </border>
    <border>
      <left>
        <color indexed="63"/>
      </left>
      <right style="thin">
        <color rgb="FF92D050"/>
      </right>
      <top style="thick">
        <color theme="1"/>
      </top>
      <bottom style="thin">
        <color rgb="FF92D050"/>
      </bottom>
    </border>
    <border>
      <left style="thin">
        <color rgb="FF92D050"/>
      </left>
      <right>
        <color indexed="63"/>
      </right>
      <top style="thick">
        <color theme="1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ck">
        <color theme="1"/>
      </top>
      <bottom style="thin">
        <color rgb="FF92D050"/>
      </bottom>
    </border>
    <border>
      <left>
        <color indexed="63"/>
      </left>
      <right>
        <color indexed="63"/>
      </right>
      <top style="thick">
        <color theme="1"/>
      </top>
      <bottom style="thin">
        <color rgb="FF92D050"/>
      </bottom>
    </border>
    <border>
      <left style="thick">
        <color rgb="FF92D050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rgb="FF92D050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>
        <color indexed="63"/>
      </right>
      <top>
        <color indexed="63"/>
      </top>
      <bottom style="thick">
        <color rgb="FF92D050"/>
      </bottom>
    </border>
    <border>
      <left style="thin">
        <color rgb="FF92D050"/>
      </left>
      <right style="thick">
        <color rgb="FF92D050"/>
      </right>
      <top>
        <color indexed="63"/>
      </top>
      <bottom style="thick">
        <color rgb="FF92D050"/>
      </bottom>
    </border>
    <border>
      <left style="thick">
        <color rgb="FF92D050"/>
      </left>
      <right style="thin">
        <color rgb="FF92D050"/>
      </right>
      <top style="thick">
        <color rgb="FF92D050"/>
      </top>
      <bottom style="thin">
        <color rgb="FF92D050"/>
      </bottom>
    </border>
    <border>
      <left style="thin">
        <color rgb="FF92D050"/>
      </left>
      <right>
        <color indexed="63"/>
      </right>
      <top style="thick">
        <color rgb="FF92D050"/>
      </top>
      <bottom style="thin">
        <color rgb="FF92D050"/>
      </bottom>
    </border>
    <border>
      <left>
        <color indexed="63"/>
      </left>
      <right style="thin">
        <color rgb="FF92D050"/>
      </right>
      <top style="thick">
        <color rgb="FF92D050"/>
      </top>
      <bottom style="thin">
        <color rgb="FF92D050"/>
      </bottom>
    </border>
    <border>
      <left style="thick">
        <color rgb="FF92D050"/>
      </left>
      <right style="thick">
        <color rgb="FF92D050"/>
      </right>
      <top style="thick">
        <color rgb="FF92D050"/>
      </top>
      <bottom style="thin">
        <color rgb="FF92D050"/>
      </bottom>
    </border>
    <border>
      <left style="thick">
        <color rgb="FF92D050"/>
      </left>
      <right style="thick">
        <color rgb="FF92D050"/>
      </right>
      <top style="thin">
        <color rgb="FF92D050"/>
      </top>
      <bottom style="thin">
        <color rgb="FF92D050"/>
      </bottom>
    </border>
    <border>
      <left style="thick">
        <color rgb="FF92D050"/>
      </left>
      <right style="thick">
        <color rgb="FF92D050"/>
      </right>
      <top style="thin">
        <color rgb="FF92D050"/>
      </top>
      <bottom style="thick">
        <color rgb="FF92D050"/>
      </bottom>
    </border>
    <border>
      <left>
        <color indexed="63"/>
      </left>
      <right style="thick">
        <color rgb="FF92D050"/>
      </right>
      <top style="thick">
        <color rgb="FF92D050"/>
      </top>
      <bottom>
        <color indexed="63"/>
      </bottom>
    </border>
    <border>
      <left>
        <color indexed="63"/>
      </left>
      <right style="thick">
        <color rgb="FF92D050"/>
      </right>
      <top>
        <color indexed="63"/>
      </top>
      <bottom>
        <color indexed="63"/>
      </bottom>
    </border>
    <border>
      <left style="thick">
        <color rgb="FF9BBB59"/>
      </left>
      <right>
        <color indexed="63"/>
      </right>
      <top style="thin">
        <color rgb="FF92D050"/>
      </top>
      <bottom>
        <color indexed="63"/>
      </bottom>
    </border>
    <border>
      <left>
        <color indexed="63"/>
      </left>
      <right style="thick">
        <color theme="6"/>
      </right>
      <top style="thin">
        <color rgb="FF92D050"/>
      </top>
      <bottom>
        <color indexed="63"/>
      </bottom>
    </border>
    <border>
      <left style="thick">
        <color theme="6"/>
      </left>
      <right>
        <color indexed="63"/>
      </right>
      <top style="thin">
        <color theme="6"/>
      </top>
      <bottom>
        <color indexed="63"/>
      </bottom>
    </border>
    <border>
      <left>
        <color indexed="63"/>
      </left>
      <right>
        <color indexed="63"/>
      </right>
      <top style="thin">
        <color theme="6"/>
      </top>
      <bottom>
        <color indexed="63"/>
      </bottom>
    </border>
    <border>
      <left>
        <color indexed="63"/>
      </left>
      <right style="thick">
        <color theme="6"/>
      </right>
      <top style="thin">
        <color theme="6"/>
      </top>
      <bottom>
        <color indexed="63"/>
      </bottom>
    </border>
    <border>
      <left style="thick">
        <color theme="6"/>
      </left>
      <right>
        <color indexed="63"/>
      </right>
      <top style="thin">
        <color theme="6"/>
      </top>
      <bottom style="thick">
        <color rgb="FF9BBB59"/>
      </bottom>
    </border>
    <border>
      <left>
        <color indexed="63"/>
      </left>
      <right>
        <color indexed="63"/>
      </right>
      <top style="thin">
        <color theme="6"/>
      </top>
      <bottom style="thick">
        <color rgb="FF9BBB59"/>
      </bottom>
    </border>
    <border>
      <left>
        <color indexed="63"/>
      </left>
      <right style="thick">
        <color theme="6"/>
      </right>
      <top style="thin">
        <color theme="6"/>
      </top>
      <bottom style="thick">
        <color rgb="FF9BBB5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57" fillId="0" borderId="10" xfId="0" applyNumberFormat="1" applyFont="1" applyFill="1" applyBorder="1" applyAlignment="1">
      <alignment horizontal="right" vertical="center" wrapText="1" indent="2" readingOrder="2"/>
    </xf>
    <xf numFmtId="1" fontId="57" fillId="0" borderId="11" xfId="0" applyNumberFormat="1" applyFont="1" applyFill="1" applyBorder="1" applyAlignment="1">
      <alignment horizontal="right" vertical="center" wrapText="1" indent="2" readingOrder="2"/>
    </xf>
    <xf numFmtId="1" fontId="57" fillId="0" borderId="12" xfId="0" applyNumberFormat="1" applyFont="1" applyFill="1" applyBorder="1" applyAlignment="1">
      <alignment horizontal="right" vertical="center" wrapText="1" indent="2" readingOrder="2"/>
    </xf>
    <xf numFmtId="1" fontId="57" fillId="0" borderId="13" xfId="0" applyNumberFormat="1" applyFont="1" applyFill="1" applyBorder="1" applyAlignment="1">
      <alignment horizontal="right" vertical="center" wrapText="1" indent="2" readingOrder="2"/>
    </xf>
    <xf numFmtId="164" fontId="57" fillId="0" borderId="12" xfId="0" applyNumberFormat="1" applyFont="1" applyFill="1" applyBorder="1" applyAlignment="1">
      <alignment horizontal="right" vertical="center" wrapText="1" indent="2" readingOrder="2"/>
    </xf>
    <xf numFmtId="164" fontId="57" fillId="0" borderId="13" xfId="0" applyNumberFormat="1" applyFont="1" applyFill="1" applyBorder="1" applyAlignment="1">
      <alignment horizontal="right" vertical="center" wrapText="1" indent="2" readingOrder="2"/>
    </xf>
    <xf numFmtId="164" fontId="57" fillId="0" borderId="14" xfId="0" applyNumberFormat="1" applyFont="1" applyFill="1" applyBorder="1" applyAlignment="1">
      <alignment horizontal="right" vertical="center" wrapText="1" indent="2" readingOrder="2"/>
    </xf>
    <xf numFmtId="164" fontId="57" fillId="0" borderId="15" xfId="0" applyNumberFormat="1" applyFont="1" applyFill="1" applyBorder="1" applyAlignment="1">
      <alignment horizontal="right" vertical="center" wrapText="1" indent="2" readingOrder="2"/>
    </xf>
    <xf numFmtId="1" fontId="57" fillId="0" borderId="16" xfId="0" applyNumberFormat="1" applyFont="1" applyFill="1" applyBorder="1" applyAlignment="1">
      <alignment horizontal="right" vertical="center" wrapText="1" indent="2" readingOrder="2"/>
    </xf>
    <xf numFmtId="1" fontId="57" fillId="0" borderId="17" xfId="0" applyNumberFormat="1" applyFont="1" applyFill="1" applyBorder="1" applyAlignment="1">
      <alignment horizontal="right" vertical="center" wrapText="1" indent="2" readingOrder="2"/>
    </xf>
    <xf numFmtId="1" fontId="57" fillId="0" borderId="18" xfId="0" applyNumberFormat="1" applyFont="1" applyFill="1" applyBorder="1" applyAlignment="1">
      <alignment horizontal="right" vertical="center" wrapText="1" indent="2" readingOrder="2"/>
    </xf>
    <xf numFmtId="1" fontId="57" fillId="0" borderId="19" xfId="0" applyNumberFormat="1" applyFont="1" applyFill="1" applyBorder="1" applyAlignment="1">
      <alignment horizontal="right" vertical="center" wrapText="1" indent="2" readingOrder="2"/>
    </xf>
    <xf numFmtId="164" fontId="57" fillId="0" borderId="18" xfId="0" applyNumberFormat="1" applyFont="1" applyFill="1" applyBorder="1" applyAlignment="1">
      <alignment horizontal="right" vertical="center" wrapText="1" indent="2" readingOrder="2"/>
    </xf>
    <xf numFmtId="164" fontId="57" fillId="0" borderId="19" xfId="0" applyNumberFormat="1" applyFont="1" applyFill="1" applyBorder="1" applyAlignment="1">
      <alignment horizontal="right" vertical="center" wrapText="1" indent="2" readingOrder="2"/>
    </xf>
    <xf numFmtId="164" fontId="57" fillId="0" borderId="16" xfId="0" applyNumberFormat="1" applyFont="1" applyFill="1" applyBorder="1" applyAlignment="1">
      <alignment horizontal="right" vertical="center" wrapText="1" indent="2" readingOrder="2"/>
    </xf>
    <xf numFmtId="164" fontId="57" fillId="0" borderId="17" xfId="0" applyNumberFormat="1" applyFont="1" applyFill="1" applyBorder="1" applyAlignment="1">
      <alignment horizontal="right" vertical="center" wrapText="1" indent="2" readingOrder="2"/>
    </xf>
    <xf numFmtId="1" fontId="57" fillId="0" borderId="20" xfId="0" applyNumberFormat="1" applyFont="1" applyFill="1" applyBorder="1" applyAlignment="1">
      <alignment horizontal="right" vertical="center" wrapText="1" indent="2" readingOrder="2"/>
    </xf>
    <xf numFmtId="1" fontId="57" fillId="0" borderId="21" xfId="0" applyNumberFormat="1" applyFont="1" applyFill="1" applyBorder="1" applyAlignment="1">
      <alignment horizontal="right" vertical="center" wrapText="1" indent="2" readingOrder="2"/>
    </xf>
    <xf numFmtId="1" fontId="57" fillId="0" borderId="22" xfId="0" applyNumberFormat="1" applyFont="1" applyFill="1" applyBorder="1" applyAlignment="1">
      <alignment horizontal="right" vertical="center" wrapText="1" indent="2" readingOrder="2"/>
    </xf>
    <xf numFmtId="1" fontId="57" fillId="0" borderId="23" xfId="0" applyNumberFormat="1" applyFont="1" applyFill="1" applyBorder="1" applyAlignment="1">
      <alignment horizontal="right" vertical="center" wrapText="1" indent="2" readingOrder="2"/>
    </xf>
    <xf numFmtId="164" fontId="57" fillId="0" borderId="22" xfId="0" applyNumberFormat="1" applyFont="1" applyFill="1" applyBorder="1" applyAlignment="1">
      <alignment horizontal="right" vertical="center" wrapText="1" indent="2" readingOrder="2"/>
    </xf>
    <xf numFmtId="164" fontId="57" fillId="0" borderId="23" xfId="0" applyNumberFormat="1" applyFont="1" applyFill="1" applyBorder="1" applyAlignment="1">
      <alignment horizontal="right" vertical="center" wrapText="1" indent="2" readingOrder="2"/>
    </xf>
    <xf numFmtId="164" fontId="57" fillId="0" borderId="20" xfId="0" applyNumberFormat="1" applyFont="1" applyFill="1" applyBorder="1" applyAlignment="1">
      <alignment horizontal="right" vertical="center" wrapText="1" indent="2" readingOrder="2"/>
    </xf>
    <xf numFmtId="164" fontId="57" fillId="0" borderId="21" xfId="0" applyNumberFormat="1" applyFont="1" applyFill="1" applyBorder="1" applyAlignment="1">
      <alignment horizontal="right" vertical="center" wrapText="1" indent="2" readingOrder="2"/>
    </xf>
    <xf numFmtId="1" fontId="57" fillId="0" borderId="14" xfId="0" applyNumberFormat="1" applyFont="1" applyFill="1" applyBorder="1" applyAlignment="1">
      <alignment horizontal="right" vertical="center" wrapText="1" indent="2" readingOrder="2"/>
    </xf>
    <xf numFmtId="1" fontId="57" fillId="0" borderId="15" xfId="0" applyNumberFormat="1" applyFont="1" applyFill="1" applyBorder="1" applyAlignment="1">
      <alignment horizontal="right" vertical="center" wrapText="1" indent="2" readingOrder="2"/>
    </xf>
    <xf numFmtId="0" fontId="58" fillId="0" borderId="24" xfId="0" applyFont="1" applyFill="1" applyBorder="1" applyAlignment="1">
      <alignment horizontal="center" vertical="center"/>
    </xf>
    <xf numFmtId="1" fontId="57" fillId="0" borderId="25" xfId="0" applyNumberFormat="1" applyFont="1" applyFill="1" applyBorder="1" applyAlignment="1">
      <alignment horizontal="right" vertical="center" wrapText="1" indent="2" readingOrder="2"/>
    </xf>
    <xf numFmtId="0" fontId="59" fillId="0" borderId="26" xfId="0" applyFont="1" applyFill="1" applyBorder="1" applyAlignment="1">
      <alignment horizontal="center" vertical="center" wrapText="1" readingOrder="2"/>
    </xf>
    <xf numFmtId="1" fontId="57" fillId="0" borderId="27" xfId="0" applyNumberFormat="1" applyFont="1" applyFill="1" applyBorder="1" applyAlignment="1">
      <alignment horizontal="right" vertical="center" wrapText="1" indent="2" readingOrder="2"/>
    </xf>
    <xf numFmtId="0" fontId="59" fillId="0" borderId="28" xfId="0" applyFont="1" applyFill="1" applyBorder="1" applyAlignment="1">
      <alignment horizontal="center" vertical="center" wrapText="1" readingOrder="2"/>
    </xf>
    <xf numFmtId="1" fontId="57" fillId="0" borderId="29" xfId="0" applyNumberFormat="1" applyFont="1" applyFill="1" applyBorder="1" applyAlignment="1">
      <alignment horizontal="right" vertical="center" wrapText="1" indent="2" readingOrder="2"/>
    </xf>
    <xf numFmtId="0" fontId="59" fillId="0" borderId="30" xfId="0" applyFont="1" applyFill="1" applyBorder="1" applyAlignment="1">
      <alignment horizontal="center" vertical="center" wrapText="1" readingOrder="2"/>
    </xf>
    <xf numFmtId="1" fontId="57" fillId="0" borderId="31" xfId="0" applyNumberFormat="1" applyFont="1" applyFill="1" applyBorder="1" applyAlignment="1">
      <alignment horizontal="right" vertical="center" wrapText="1" indent="2" readingOrder="2"/>
    </xf>
    <xf numFmtId="164" fontId="0" fillId="0" borderId="0" xfId="0" applyNumberFormat="1" applyAlignment="1">
      <alignment/>
    </xf>
    <xf numFmtId="0" fontId="60" fillId="2" borderId="32" xfId="0" applyFont="1" applyFill="1" applyBorder="1" applyAlignment="1">
      <alignment horizontal="center" vertical="center" wrapText="1" readingOrder="2"/>
    </xf>
    <xf numFmtId="0" fontId="60" fillId="2" borderId="33" xfId="0" applyFont="1" applyFill="1" applyBorder="1" applyAlignment="1">
      <alignment horizontal="center" vertical="center" wrapText="1" readingOrder="2"/>
    </xf>
    <xf numFmtId="0" fontId="7" fillId="33" borderId="34" xfId="0" applyFont="1" applyFill="1" applyBorder="1" applyAlignment="1">
      <alignment horizontal="center" vertical="center" wrapText="1" readingOrder="2"/>
    </xf>
    <xf numFmtId="0" fontId="60" fillId="34" borderId="35" xfId="0" applyFont="1" applyFill="1" applyBorder="1" applyAlignment="1">
      <alignment horizontal="right" vertical="center" wrapText="1" indent="1" readingOrder="2"/>
    </xf>
    <xf numFmtId="0" fontId="60" fillId="35" borderId="36" xfId="0" applyFont="1" applyFill="1" applyBorder="1" applyAlignment="1">
      <alignment horizontal="right" vertical="center" wrapText="1" indent="1" readingOrder="2"/>
    </xf>
    <xf numFmtId="0" fontId="60" fillId="34" borderId="36" xfId="0" applyFont="1" applyFill="1" applyBorder="1" applyAlignment="1">
      <alignment horizontal="right" vertical="center" wrapText="1" indent="1" readingOrder="2"/>
    </xf>
    <xf numFmtId="0" fontId="60" fillId="34" borderId="37" xfId="0" applyFont="1" applyFill="1" applyBorder="1" applyAlignment="1">
      <alignment horizontal="right" vertical="center" wrapText="1" indent="1" readingOrder="2"/>
    </xf>
    <xf numFmtId="0" fontId="60" fillId="34" borderId="38" xfId="0" applyFont="1" applyFill="1" applyBorder="1" applyAlignment="1">
      <alignment horizontal="center" vertical="center" wrapText="1" readingOrder="2"/>
    </xf>
    <xf numFmtId="0" fontId="60" fillId="34" borderId="39" xfId="0" applyFont="1" applyFill="1" applyBorder="1" applyAlignment="1">
      <alignment horizontal="center" vertical="center" wrapText="1" readingOrder="2"/>
    </xf>
    <xf numFmtId="0" fontId="60" fillId="34" borderId="40" xfId="0" applyFont="1" applyFill="1" applyBorder="1" applyAlignment="1">
      <alignment horizontal="center" vertical="center" wrapText="1" readingOrder="2"/>
    </xf>
    <xf numFmtId="0" fontId="60" fillId="34" borderId="41" xfId="0" applyFont="1" applyFill="1" applyBorder="1" applyAlignment="1">
      <alignment horizontal="right" vertical="center" wrapText="1" indent="1" readingOrder="2"/>
    </xf>
    <xf numFmtId="0" fontId="61" fillId="34" borderId="41" xfId="0" applyFont="1" applyFill="1" applyBorder="1" applyAlignment="1">
      <alignment horizontal="center" vertical="center" wrapText="1" readingOrder="2"/>
    </xf>
    <xf numFmtId="0" fontId="8" fillId="2" borderId="42" xfId="0" applyFont="1" applyFill="1" applyBorder="1" applyAlignment="1">
      <alignment horizontal="right" vertical="center" indent="1"/>
    </xf>
    <xf numFmtId="0" fontId="8" fillId="2" borderId="43" xfId="0" applyFont="1" applyFill="1" applyBorder="1" applyAlignment="1">
      <alignment horizontal="right" vertical="center" indent="1"/>
    </xf>
    <xf numFmtId="0" fontId="8" fillId="2" borderId="44" xfId="0" applyFont="1" applyFill="1" applyBorder="1" applyAlignment="1">
      <alignment horizontal="right" vertical="center" indent="1"/>
    </xf>
    <xf numFmtId="0" fontId="8" fillId="2" borderId="45" xfId="0" applyFont="1" applyFill="1" applyBorder="1" applyAlignment="1">
      <alignment horizontal="right" vertical="center" indent="1"/>
    </xf>
    <xf numFmtId="0" fontId="8" fillId="2" borderId="46" xfId="0" applyFont="1" applyFill="1" applyBorder="1" applyAlignment="1">
      <alignment horizontal="right" vertical="center" indent="1"/>
    </xf>
    <xf numFmtId="0" fontId="8" fillId="2" borderId="47" xfId="0" applyFont="1" applyFill="1" applyBorder="1" applyAlignment="1">
      <alignment horizontal="right" vertical="center" indent="1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right" vertical="center" indent="1"/>
    </xf>
    <xf numFmtId="0" fontId="9" fillId="2" borderId="49" xfId="0" applyFont="1" applyFill="1" applyBorder="1" applyAlignment="1">
      <alignment horizontal="center" vertical="center" wrapText="1"/>
    </xf>
    <xf numFmtId="0" fontId="60" fillId="34" borderId="50" xfId="0" applyFont="1" applyFill="1" applyBorder="1" applyAlignment="1">
      <alignment horizontal="right" vertical="center" wrapText="1" indent="1" readingOrder="2"/>
    </xf>
    <xf numFmtId="0" fontId="60" fillId="35" borderId="51" xfId="0" applyFont="1" applyFill="1" applyBorder="1" applyAlignment="1">
      <alignment horizontal="right" vertical="center" wrapText="1" indent="1" readingOrder="2"/>
    </xf>
    <xf numFmtId="0" fontId="8" fillId="2" borderId="52" xfId="0" applyFont="1" applyFill="1" applyBorder="1" applyAlignment="1">
      <alignment horizontal="right" vertical="center" indent="1"/>
    </xf>
    <xf numFmtId="0" fontId="8" fillId="2" borderId="53" xfId="0" applyFont="1" applyFill="1" applyBorder="1" applyAlignment="1">
      <alignment horizontal="right" vertical="center" indent="1"/>
    </xf>
    <xf numFmtId="0" fontId="8" fillId="2" borderId="54" xfId="0" applyFont="1" applyFill="1" applyBorder="1" applyAlignment="1">
      <alignment horizontal="right" vertical="center" indent="1"/>
    </xf>
    <xf numFmtId="0" fontId="8" fillId="2" borderId="55" xfId="0" applyFont="1" applyFill="1" applyBorder="1" applyAlignment="1">
      <alignment horizontal="right" vertical="center" indent="1"/>
    </xf>
    <xf numFmtId="0" fontId="8" fillId="2" borderId="56" xfId="0" applyFont="1" applyFill="1" applyBorder="1" applyAlignment="1">
      <alignment horizontal="right" vertical="center" indent="1"/>
    </xf>
    <xf numFmtId="0" fontId="8" fillId="2" borderId="57" xfId="0" applyFont="1" applyFill="1" applyBorder="1" applyAlignment="1">
      <alignment horizontal="right" vertical="center" indent="1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right" vertical="center" indent="1"/>
    </xf>
    <xf numFmtId="0" fontId="9" fillId="2" borderId="59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right" vertical="center" indent="1"/>
    </xf>
    <xf numFmtId="0" fontId="8" fillId="33" borderId="61" xfId="0" applyFont="1" applyFill="1" applyBorder="1" applyAlignment="1">
      <alignment horizontal="right" vertical="center" indent="1"/>
    </xf>
    <xf numFmtId="0" fontId="8" fillId="33" borderId="62" xfId="0" applyFont="1" applyFill="1" applyBorder="1" applyAlignment="1">
      <alignment horizontal="right" vertical="center" indent="1"/>
    </xf>
    <xf numFmtId="0" fontId="8" fillId="33" borderId="63" xfId="0" applyFont="1" applyFill="1" applyBorder="1" applyAlignment="1">
      <alignment horizontal="right" vertical="center" indent="1"/>
    </xf>
    <xf numFmtId="0" fontId="8" fillId="33" borderId="64" xfId="0" applyFont="1" applyFill="1" applyBorder="1" applyAlignment="1">
      <alignment horizontal="right" vertical="center" indent="1"/>
    </xf>
    <xf numFmtId="0" fontId="8" fillId="33" borderId="65" xfId="0" applyFont="1" applyFill="1" applyBorder="1" applyAlignment="1">
      <alignment horizontal="right" vertical="center" indent="1"/>
    </xf>
    <xf numFmtId="0" fontId="8" fillId="33" borderId="63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right" vertical="center" indent="1"/>
    </xf>
    <xf numFmtId="0" fontId="62" fillId="33" borderId="67" xfId="0" applyFont="1" applyFill="1" applyBorder="1" applyAlignment="1">
      <alignment horizontal="center" vertical="center" wrapText="1" readingOrder="2"/>
    </xf>
    <xf numFmtId="0" fontId="10" fillId="0" borderId="0" xfId="0" applyFont="1" applyAlignment="1">
      <alignment/>
    </xf>
    <xf numFmtId="0" fontId="59" fillId="2" borderId="68" xfId="0" applyFont="1" applyFill="1" applyBorder="1" applyAlignment="1">
      <alignment horizontal="center" vertical="center" wrapText="1" readingOrder="2"/>
    </xf>
    <xf numFmtId="0" fontId="59" fillId="2" borderId="69" xfId="0" applyFont="1" applyFill="1" applyBorder="1" applyAlignment="1">
      <alignment horizontal="center" vertical="center" wrapText="1" readingOrder="2"/>
    </xf>
    <xf numFmtId="0" fontId="59" fillId="2" borderId="70" xfId="0" applyFont="1" applyFill="1" applyBorder="1" applyAlignment="1">
      <alignment horizontal="center" vertical="center" wrapText="1" readingOrder="2"/>
    </xf>
    <xf numFmtId="0" fontId="59" fillId="2" borderId="33" xfId="0" applyFont="1" applyFill="1" applyBorder="1" applyAlignment="1">
      <alignment horizontal="center" vertical="center" wrapText="1" readingOrder="2"/>
    </xf>
    <xf numFmtId="0" fontId="59" fillId="2" borderId="71" xfId="0" applyFont="1" applyFill="1" applyBorder="1" applyAlignment="1">
      <alignment horizontal="center" vertical="center" wrapText="1" readingOrder="2"/>
    </xf>
    <xf numFmtId="0" fontId="59" fillId="2" borderId="72" xfId="0" applyFont="1" applyFill="1" applyBorder="1" applyAlignment="1">
      <alignment horizontal="center" vertical="center" wrapText="1" readingOrder="2"/>
    </xf>
    <xf numFmtId="0" fontId="57" fillId="2" borderId="73" xfId="0" applyFont="1" applyFill="1" applyBorder="1" applyAlignment="1">
      <alignment horizontal="center" vertical="center" wrapText="1" readingOrder="2"/>
    </xf>
    <xf numFmtId="0" fontId="57" fillId="2" borderId="74" xfId="0" applyFont="1" applyFill="1" applyBorder="1" applyAlignment="1">
      <alignment horizontal="center" vertical="center" wrapText="1" readingOrder="2"/>
    </xf>
    <xf numFmtId="1" fontId="63" fillId="2" borderId="75" xfId="0" applyNumberFormat="1" applyFont="1" applyFill="1" applyBorder="1" applyAlignment="1">
      <alignment horizontal="right" vertical="center" indent="2"/>
    </xf>
    <xf numFmtId="1" fontId="63" fillId="2" borderId="76" xfId="0" applyNumberFormat="1" applyFont="1" applyFill="1" applyBorder="1" applyAlignment="1">
      <alignment horizontal="right" vertical="center" indent="2"/>
    </xf>
    <xf numFmtId="1" fontId="63" fillId="2" borderId="77" xfId="0" applyNumberFormat="1" applyFont="1" applyFill="1" applyBorder="1" applyAlignment="1">
      <alignment horizontal="right" vertical="center" indent="2"/>
    </xf>
    <xf numFmtId="1" fontId="63" fillId="2" borderId="78" xfId="0" applyNumberFormat="1" applyFont="1" applyFill="1" applyBorder="1" applyAlignment="1">
      <alignment horizontal="right" vertical="center" indent="2"/>
    </xf>
    <xf numFmtId="1" fontId="63" fillId="2" borderId="79" xfId="0" applyNumberFormat="1" applyFont="1" applyFill="1" applyBorder="1" applyAlignment="1">
      <alignment horizontal="right" vertical="center" indent="2"/>
    </xf>
    <xf numFmtId="164" fontId="63" fillId="2" borderId="77" xfId="0" applyNumberFormat="1" applyFont="1" applyFill="1" applyBorder="1" applyAlignment="1">
      <alignment horizontal="right" vertical="center" indent="2"/>
    </xf>
    <xf numFmtId="164" fontId="63" fillId="2" borderId="80" xfId="0" applyNumberFormat="1" applyFont="1" applyFill="1" applyBorder="1" applyAlignment="1">
      <alignment horizontal="right" vertical="center" indent="2"/>
    </xf>
    <xf numFmtId="164" fontId="63" fillId="2" borderId="81" xfId="0" applyNumberFormat="1" applyFont="1" applyFill="1" applyBorder="1" applyAlignment="1">
      <alignment horizontal="right" vertical="center" indent="2"/>
    </xf>
    <xf numFmtId="164" fontId="63" fillId="2" borderId="79" xfId="0" applyNumberFormat="1" applyFont="1" applyFill="1" applyBorder="1" applyAlignment="1">
      <alignment horizontal="right" vertical="center" indent="2"/>
    </xf>
    <xf numFmtId="164" fontId="63" fillId="2" borderId="76" xfId="0" applyNumberFormat="1" applyFont="1" applyFill="1" applyBorder="1" applyAlignment="1">
      <alignment horizontal="right" vertical="center" indent="2"/>
    </xf>
    <xf numFmtId="0" fontId="57" fillId="2" borderId="82" xfId="0" applyFont="1" applyFill="1" applyBorder="1" applyAlignment="1">
      <alignment horizontal="center" vertical="center" wrapText="1"/>
    </xf>
    <xf numFmtId="1" fontId="63" fillId="33" borderId="83" xfId="0" applyNumberFormat="1" applyFont="1" applyFill="1" applyBorder="1" applyAlignment="1">
      <alignment horizontal="right" vertical="center" indent="2"/>
    </xf>
    <xf numFmtId="1" fontId="63" fillId="33" borderId="84" xfId="0" applyNumberFormat="1" applyFont="1" applyFill="1" applyBorder="1" applyAlignment="1">
      <alignment horizontal="right" vertical="center" indent="2"/>
    </xf>
    <xf numFmtId="1" fontId="63" fillId="33" borderId="85" xfId="0" applyNumberFormat="1" applyFont="1" applyFill="1" applyBorder="1" applyAlignment="1">
      <alignment horizontal="right" vertical="center" indent="2"/>
    </xf>
    <xf numFmtId="1" fontId="63" fillId="33" borderId="86" xfId="0" applyNumberFormat="1" applyFont="1" applyFill="1" applyBorder="1" applyAlignment="1">
      <alignment horizontal="right" vertical="center" indent="2"/>
    </xf>
    <xf numFmtId="1" fontId="63" fillId="33" borderId="87" xfId="0" applyNumberFormat="1" applyFont="1" applyFill="1" applyBorder="1" applyAlignment="1">
      <alignment horizontal="right" vertical="center" indent="2"/>
    </xf>
    <xf numFmtId="164" fontId="63" fillId="33" borderId="85" xfId="0" applyNumberFormat="1" applyFont="1" applyFill="1" applyBorder="1" applyAlignment="1">
      <alignment horizontal="right" vertical="center" indent="2"/>
    </xf>
    <xf numFmtId="164" fontId="63" fillId="33" borderId="88" xfId="0" applyNumberFormat="1" applyFont="1" applyFill="1" applyBorder="1" applyAlignment="1">
      <alignment horizontal="right" vertical="center" indent="2"/>
    </xf>
    <xf numFmtId="164" fontId="63" fillId="33" borderId="89" xfId="0" applyNumberFormat="1" applyFont="1" applyFill="1" applyBorder="1" applyAlignment="1">
      <alignment horizontal="right" vertical="center" indent="2"/>
    </xf>
    <xf numFmtId="164" fontId="63" fillId="33" borderId="87" xfId="0" applyNumberFormat="1" applyFont="1" applyFill="1" applyBorder="1" applyAlignment="1">
      <alignment horizontal="right" vertical="center" indent="2"/>
    </xf>
    <xf numFmtId="164" fontId="63" fillId="33" borderId="84" xfId="0" applyNumberFormat="1" applyFont="1" applyFill="1" applyBorder="1" applyAlignment="1">
      <alignment horizontal="right" vertical="center" indent="2"/>
    </xf>
    <xf numFmtId="0" fontId="59" fillId="33" borderId="90" xfId="0" applyFont="1" applyFill="1" applyBorder="1" applyAlignment="1">
      <alignment horizontal="center" vertical="center"/>
    </xf>
    <xf numFmtId="0" fontId="60" fillId="0" borderId="91" xfId="0" applyFont="1" applyFill="1" applyBorder="1" applyAlignment="1">
      <alignment horizontal="right" vertical="center" wrapText="1" indent="1" readingOrder="2"/>
    </xf>
    <xf numFmtId="0" fontId="60" fillId="0" borderId="92" xfId="0" applyFont="1" applyFill="1" applyBorder="1" applyAlignment="1">
      <alignment horizontal="right" vertical="center" wrapText="1" indent="1" readingOrder="2"/>
    </xf>
    <xf numFmtId="0" fontId="60" fillId="0" borderId="93" xfId="0" applyFont="1" applyFill="1" applyBorder="1" applyAlignment="1">
      <alignment horizontal="right" vertical="center" wrapText="1" indent="1" readingOrder="2"/>
    </xf>
    <xf numFmtId="0" fontId="60" fillId="0" borderId="94" xfId="0" applyFont="1" applyFill="1" applyBorder="1" applyAlignment="1">
      <alignment horizontal="right" vertical="center" wrapText="1" indent="1" readingOrder="2"/>
    </xf>
    <xf numFmtId="0" fontId="60" fillId="0" borderId="95" xfId="0" applyFont="1" applyFill="1" applyBorder="1" applyAlignment="1">
      <alignment horizontal="right" vertical="center" wrapText="1" indent="1" readingOrder="2"/>
    </xf>
    <xf numFmtId="0" fontId="60" fillId="0" borderId="93" xfId="0" applyFont="1" applyFill="1" applyBorder="1" applyAlignment="1">
      <alignment horizontal="center" vertical="center" wrapText="1" readingOrder="2"/>
    </xf>
    <xf numFmtId="0" fontId="60" fillId="0" borderId="94" xfId="0" applyFont="1" applyFill="1" applyBorder="1" applyAlignment="1">
      <alignment horizontal="center" vertical="center" wrapText="1" readingOrder="2"/>
    </xf>
    <xf numFmtId="0" fontId="60" fillId="0" borderId="95" xfId="0" applyFont="1" applyFill="1" applyBorder="1" applyAlignment="1">
      <alignment horizontal="center" vertical="center" wrapText="1" readingOrder="2"/>
    </xf>
    <xf numFmtId="0" fontId="60" fillId="0" borderId="96" xfId="0" applyFont="1" applyFill="1" applyBorder="1" applyAlignment="1">
      <alignment horizontal="center" vertical="center" wrapText="1" readingOrder="2"/>
    </xf>
    <xf numFmtId="0" fontId="60" fillId="0" borderId="97" xfId="0" applyFont="1" applyFill="1" applyBorder="1" applyAlignment="1">
      <alignment horizontal="right" vertical="center" wrapText="1" indent="1" readingOrder="2"/>
    </xf>
    <xf numFmtId="0" fontId="64" fillId="0" borderId="97" xfId="0" applyFont="1" applyFill="1" applyBorder="1" applyAlignment="1">
      <alignment horizontal="center" vertical="center" wrapText="1" readingOrder="2"/>
    </xf>
    <xf numFmtId="0" fontId="60" fillId="0" borderId="98" xfId="0" applyFont="1" applyFill="1" applyBorder="1" applyAlignment="1">
      <alignment horizontal="right" vertical="center" wrapText="1" indent="1" readingOrder="2"/>
    </xf>
    <xf numFmtId="0" fontId="60" fillId="0" borderId="99" xfId="0" applyFont="1" applyFill="1" applyBorder="1" applyAlignment="1">
      <alignment horizontal="right" vertical="center" wrapText="1" indent="1" readingOrder="2"/>
    </xf>
    <xf numFmtId="0" fontId="60" fillId="0" borderId="100" xfId="0" applyFont="1" applyFill="1" applyBorder="1" applyAlignment="1">
      <alignment horizontal="right" vertical="center" wrapText="1" indent="1" readingOrder="2"/>
    </xf>
    <xf numFmtId="0" fontId="60" fillId="0" borderId="101" xfId="0" applyFont="1" applyFill="1" applyBorder="1" applyAlignment="1">
      <alignment horizontal="right" vertical="center" wrapText="1" indent="1" readingOrder="2"/>
    </xf>
    <xf numFmtId="0" fontId="60" fillId="0" borderId="102" xfId="0" applyFont="1" applyFill="1" applyBorder="1" applyAlignment="1">
      <alignment horizontal="right" vertical="center" wrapText="1" indent="1" readingOrder="2"/>
    </xf>
    <xf numFmtId="0" fontId="60" fillId="0" borderId="100" xfId="0" applyFont="1" applyFill="1" applyBorder="1" applyAlignment="1">
      <alignment horizontal="center" vertical="center" wrapText="1" readingOrder="2"/>
    </xf>
    <xf numFmtId="0" fontId="60" fillId="0" borderId="101" xfId="0" applyFont="1" applyFill="1" applyBorder="1" applyAlignment="1">
      <alignment horizontal="center" vertical="center" wrapText="1" readingOrder="2"/>
    </xf>
    <xf numFmtId="0" fontId="60" fillId="0" borderId="102" xfId="0" applyFont="1" applyFill="1" applyBorder="1" applyAlignment="1">
      <alignment horizontal="center" vertical="center" wrapText="1" readingOrder="2"/>
    </xf>
    <xf numFmtId="0" fontId="60" fillId="0" borderId="103" xfId="0" applyFont="1" applyFill="1" applyBorder="1" applyAlignment="1">
      <alignment horizontal="center" vertical="center" wrapText="1" readingOrder="2"/>
    </xf>
    <xf numFmtId="0" fontId="60" fillId="0" borderId="104" xfId="0" applyFont="1" applyFill="1" applyBorder="1" applyAlignment="1">
      <alignment horizontal="right" vertical="center" wrapText="1" indent="1" readingOrder="2"/>
    </xf>
    <xf numFmtId="0" fontId="61" fillId="0" borderId="104" xfId="0" applyFont="1" applyFill="1" applyBorder="1" applyAlignment="1">
      <alignment horizontal="center" vertical="center" wrapText="1" readingOrder="2"/>
    </xf>
    <xf numFmtId="0" fontId="60" fillId="0" borderId="105" xfId="0" applyFont="1" applyFill="1" applyBorder="1" applyAlignment="1">
      <alignment horizontal="right" vertical="center" wrapText="1" indent="1" readingOrder="2"/>
    </xf>
    <xf numFmtId="0" fontId="60" fillId="0" borderId="106" xfId="0" applyFont="1" applyFill="1" applyBorder="1" applyAlignment="1">
      <alignment horizontal="right" vertical="center" wrapText="1" indent="1" readingOrder="2"/>
    </xf>
    <xf numFmtId="0" fontId="60" fillId="0" borderId="38" xfId="0" applyFont="1" applyFill="1" applyBorder="1" applyAlignment="1">
      <alignment horizontal="right" vertical="center" wrapText="1" indent="1" readingOrder="2"/>
    </xf>
    <xf numFmtId="0" fontId="60" fillId="0" borderId="39" xfId="0" applyFont="1" applyFill="1" applyBorder="1" applyAlignment="1">
      <alignment horizontal="right" vertical="center" wrapText="1" indent="1" readingOrder="2"/>
    </xf>
    <xf numFmtId="0" fontId="60" fillId="0" borderId="40" xfId="0" applyFont="1" applyFill="1" applyBorder="1" applyAlignment="1">
      <alignment horizontal="right" vertical="center" wrapText="1" indent="1" readingOrder="2"/>
    </xf>
    <xf numFmtId="0" fontId="60" fillId="0" borderId="38" xfId="0" applyFont="1" applyFill="1" applyBorder="1" applyAlignment="1">
      <alignment horizontal="center" vertical="center" wrapText="1" readingOrder="2"/>
    </xf>
    <xf numFmtId="0" fontId="60" fillId="0" borderId="39" xfId="0" applyFont="1" applyFill="1" applyBorder="1" applyAlignment="1">
      <alignment horizontal="center" vertical="center" wrapText="1" readingOrder="2"/>
    </xf>
    <xf numFmtId="0" fontId="60" fillId="0" borderId="40" xfId="0" applyFont="1" applyFill="1" applyBorder="1" applyAlignment="1">
      <alignment horizontal="center" vertical="center" wrapText="1" readingOrder="2"/>
    </xf>
    <xf numFmtId="0" fontId="60" fillId="0" borderId="107" xfId="0" applyFont="1" applyFill="1" applyBorder="1" applyAlignment="1">
      <alignment horizontal="center" vertical="center" wrapText="1" readingOrder="2"/>
    </xf>
    <xf numFmtId="0" fontId="60" fillId="0" borderId="41" xfId="0" applyFont="1" applyFill="1" applyBorder="1" applyAlignment="1">
      <alignment horizontal="right" vertical="center" wrapText="1" indent="1" readingOrder="2"/>
    </xf>
    <xf numFmtId="0" fontId="61" fillId="0" borderId="41" xfId="0" applyFont="1" applyFill="1" applyBorder="1" applyAlignment="1">
      <alignment horizontal="center" vertical="center" wrapText="1" readingOrder="2"/>
    </xf>
    <xf numFmtId="0" fontId="60" fillId="0" borderId="108" xfId="0" applyFont="1" applyFill="1" applyBorder="1" applyAlignment="1">
      <alignment horizontal="right" vertical="center" wrapText="1" indent="1" readingOrder="2"/>
    </xf>
    <xf numFmtId="0" fontId="60" fillId="0" borderId="109" xfId="0" applyFont="1" applyFill="1" applyBorder="1" applyAlignment="1">
      <alignment horizontal="right" vertical="center" wrapText="1" indent="1" readingOrder="2"/>
    </xf>
    <xf numFmtId="0" fontId="60" fillId="0" borderId="110" xfId="0" applyFont="1" applyFill="1" applyBorder="1" applyAlignment="1">
      <alignment horizontal="right" vertical="center" wrapText="1" indent="1" readingOrder="2"/>
    </xf>
    <xf numFmtId="0" fontId="60" fillId="0" borderId="111" xfId="0" applyFont="1" applyFill="1" applyBorder="1" applyAlignment="1">
      <alignment horizontal="right" vertical="center" wrapText="1" indent="1" readingOrder="2"/>
    </xf>
    <xf numFmtId="0" fontId="60" fillId="0" borderId="112" xfId="0" applyFont="1" applyFill="1" applyBorder="1" applyAlignment="1">
      <alignment horizontal="right" vertical="center" wrapText="1" indent="1" readingOrder="2"/>
    </xf>
    <xf numFmtId="0" fontId="60" fillId="0" borderId="110" xfId="0" applyFont="1" applyFill="1" applyBorder="1" applyAlignment="1">
      <alignment horizontal="center" vertical="center" wrapText="1" readingOrder="2"/>
    </xf>
    <xf numFmtId="0" fontId="60" fillId="0" borderId="111" xfId="0" applyFont="1" applyFill="1" applyBorder="1" applyAlignment="1">
      <alignment horizontal="center" vertical="center" wrapText="1" readingOrder="2"/>
    </xf>
    <xf numFmtId="0" fontId="60" fillId="0" borderId="112" xfId="0" applyFont="1" applyFill="1" applyBorder="1" applyAlignment="1">
      <alignment horizontal="center" vertical="center" wrapText="1" readingOrder="2"/>
    </xf>
    <xf numFmtId="0" fontId="60" fillId="0" borderId="113" xfId="0" applyFont="1" applyFill="1" applyBorder="1" applyAlignment="1">
      <alignment horizontal="center" vertical="center" wrapText="1" readingOrder="2"/>
    </xf>
    <xf numFmtId="0" fontId="60" fillId="0" borderId="114" xfId="0" applyFont="1" applyFill="1" applyBorder="1" applyAlignment="1">
      <alignment horizontal="right" vertical="center" wrapText="1" indent="1" readingOrder="2"/>
    </xf>
    <xf numFmtId="0" fontId="64" fillId="0" borderId="114" xfId="0" applyFont="1" applyFill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/>
    </xf>
    <xf numFmtId="0" fontId="59" fillId="0" borderId="115" xfId="0" applyFont="1" applyFill="1" applyBorder="1" applyAlignment="1">
      <alignment horizontal="center" vertical="center" wrapText="1" readingOrder="2"/>
    </xf>
    <xf numFmtId="0" fontId="59" fillId="0" borderId="116" xfId="0" applyFont="1" applyFill="1" applyBorder="1" applyAlignment="1">
      <alignment horizontal="center" vertical="center" wrapText="1" readingOrder="2"/>
    </xf>
    <xf numFmtId="0" fontId="59" fillId="0" borderId="117" xfId="0" applyFont="1" applyFill="1" applyBorder="1" applyAlignment="1">
      <alignment horizontal="center" vertical="center" wrapText="1" readingOrder="2"/>
    </xf>
    <xf numFmtId="0" fontId="59" fillId="0" borderId="118" xfId="0" applyFont="1" applyFill="1" applyBorder="1" applyAlignment="1">
      <alignment horizontal="center" vertical="center" wrapText="1" readingOrder="2"/>
    </xf>
    <xf numFmtId="0" fontId="59" fillId="0" borderId="119" xfId="0" applyFont="1" applyFill="1" applyBorder="1" applyAlignment="1">
      <alignment horizontal="center" vertical="center" wrapText="1" readingOrder="2"/>
    </xf>
    <xf numFmtId="0" fontId="59" fillId="0" borderId="120" xfId="0" applyFont="1" applyFill="1" applyBorder="1" applyAlignment="1">
      <alignment horizontal="center" vertical="center" wrapText="1" readingOrder="2"/>
    </xf>
    <xf numFmtId="0" fontId="65" fillId="0" borderId="121" xfId="0" applyFont="1" applyFill="1" applyBorder="1" applyAlignment="1">
      <alignment horizontal="center" vertical="center" wrapText="1" readingOrder="2"/>
    </xf>
    <xf numFmtId="0" fontId="0" fillId="0" borderId="122" xfId="0" applyFill="1" applyBorder="1" applyAlignment="1">
      <alignment horizontal="center" vertical="center" wrapText="1"/>
    </xf>
    <xf numFmtId="0" fontId="59" fillId="2" borderId="123" xfId="0" applyFont="1" applyFill="1" applyBorder="1" applyAlignment="1">
      <alignment horizontal="center" vertical="center" wrapText="1" readingOrder="2"/>
    </xf>
    <xf numFmtId="0" fontId="59" fillId="2" borderId="17" xfId="0" applyFont="1" applyFill="1" applyBorder="1" applyAlignment="1">
      <alignment horizontal="center" vertical="center" wrapText="1" readingOrder="2"/>
    </xf>
    <xf numFmtId="0" fontId="59" fillId="2" borderId="23" xfId="0" applyFont="1" applyFill="1" applyBorder="1" applyAlignment="1">
      <alignment horizontal="center" vertical="center" wrapText="1" readingOrder="2"/>
    </xf>
    <xf numFmtId="0" fontId="2" fillId="2" borderId="124" xfId="0" applyFont="1" applyFill="1" applyBorder="1" applyAlignment="1">
      <alignment horizontal="center" vertical="center" wrapText="1" readingOrder="2"/>
    </xf>
    <xf numFmtId="0" fontId="59" fillId="2" borderId="21" xfId="0" applyFont="1" applyFill="1" applyBorder="1" applyAlignment="1">
      <alignment horizontal="center" vertical="center" wrapText="1" readingOrder="2"/>
    </xf>
    <xf numFmtId="0" fontId="2" fillId="2" borderId="125" xfId="0" applyFont="1" applyFill="1" applyBorder="1" applyAlignment="1">
      <alignment horizontal="center" vertical="center" wrapText="1" readingOrder="2"/>
    </xf>
    <xf numFmtId="0" fontId="59" fillId="2" borderId="69" xfId="0" applyFont="1" applyFill="1" applyBorder="1" applyAlignment="1">
      <alignment horizontal="center" vertical="center" wrapText="1" readingOrder="2"/>
    </xf>
    <xf numFmtId="0" fontId="59" fillId="2" borderId="18" xfId="0" applyFont="1" applyFill="1" applyBorder="1" applyAlignment="1">
      <alignment horizontal="center" vertical="center" wrapText="1" readingOrder="2"/>
    </xf>
    <xf numFmtId="0" fontId="59" fillId="2" borderId="19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33" borderId="126" xfId="0" applyFont="1" applyFill="1" applyBorder="1" applyAlignment="1">
      <alignment horizontal="center" vertical="center" wrapText="1" readingOrder="2"/>
    </xf>
    <xf numFmtId="0" fontId="66" fillId="33" borderId="91" xfId="0" applyFont="1" applyFill="1" applyBorder="1" applyAlignment="1">
      <alignment horizontal="center" vertical="center" wrapText="1" readingOrder="2"/>
    </xf>
    <xf numFmtId="0" fontId="66" fillId="33" borderId="127" xfId="0" applyFont="1" applyFill="1" applyBorder="1" applyAlignment="1">
      <alignment horizontal="center" vertical="center" wrapText="1" readingOrder="2"/>
    </xf>
    <xf numFmtId="0" fontId="66" fillId="33" borderId="11" xfId="0" applyFont="1" applyFill="1" applyBorder="1" applyAlignment="1">
      <alignment horizontal="center" vertical="center" wrapText="1" readingOrder="2"/>
    </xf>
    <xf numFmtId="0" fontId="66" fillId="33" borderId="128" xfId="0" applyFont="1" applyFill="1" applyBorder="1" applyAlignment="1">
      <alignment horizontal="center" vertical="center" wrapText="1" readingOrder="2"/>
    </xf>
    <xf numFmtId="0" fontId="67" fillId="33" borderId="91" xfId="0" applyFont="1" applyFill="1" applyBorder="1" applyAlignment="1">
      <alignment horizontal="center" vertical="center" wrapText="1" readingOrder="2"/>
    </xf>
    <xf numFmtId="0" fontId="67" fillId="33" borderId="127" xfId="0" applyFont="1" applyFill="1" applyBorder="1" applyAlignment="1">
      <alignment horizontal="center" vertical="center" wrapText="1" readingOrder="2"/>
    </xf>
    <xf numFmtId="0" fontId="68" fillId="33" borderId="126" xfId="0" applyFont="1" applyFill="1" applyBorder="1" applyAlignment="1">
      <alignment horizontal="center" vertical="center" wrapText="1" readingOrder="2"/>
    </xf>
    <xf numFmtId="0" fontId="69" fillId="33" borderId="69" xfId="0" applyFont="1" applyFill="1" applyBorder="1" applyAlignment="1">
      <alignment horizontal="center" vertical="center" wrapText="1" readingOrder="2"/>
    </xf>
    <xf numFmtId="0" fontId="69" fillId="33" borderId="72" xfId="0" applyFont="1" applyFill="1" applyBorder="1" applyAlignment="1">
      <alignment horizontal="center" vertical="center" wrapText="1" readingOrder="2"/>
    </xf>
    <xf numFmtId="0" fontId="68" fillId="33" borderId="11" xfId="0" applyFont="1" applyFill="1" applyBorder="1" applyAlignment="1">
      <alignment horizontal="center" vertical="center" wrapText="1" readingOrder="2"/>
    </xf>
    <xf numFmtId="0" fontId="69" fillId="33" borderId="17" xfId="0" applyFont="1" applyFill="1" applyBorder="1" applyAlignment="1">
      <alignment horizontal="center" vertical="center" wrapText="1" readingOrder="2"/>
    </xf>
    <xf numFmtId="0" fontId="69" fillId="33" borderId="33" xfId="0" applyFont="1" applyFill="1" applyBorder="1" applyAlignment="1">
      <alignment horizontal="center" vertical="center" wrapText="1" readingOrder="2"/>
    </xf>
    <xf numFmtId="0" fontId="57" fillId="33" borderId="128" xfId="0" applyFont="1" applyFill="1" applyBorder="1" applyAlignment="1">
      <alignment horizontal="center" vertical="center" wrapText="1" readingOrder="2"/>
    </xf>
    <xf numFmtId="0" fontId="63" fillId="33" borderId="127" xfId="0" applyFont="1" applyFill="1" applyBorder="1" applyAlignment="1">
      <alignment horizontal="center" vertical="center" wrapText="1" readingOrder="2"/>
    </xf>
    <xf numFmtId="0" fontId="67" fillId="33" borderId="11" xfId="0" applyFont="1" applyFill="1" applyBorder="1" applyAlignment="1">
      <alignment horizontal="center" vertical="center" wrapText="1" readingOrder="2"/>
    </xf>
    <xf numFmtId="0" fontId="57" fillId="33" borderId="129" xfId="0" applyFont="1" applyFill="1" applyBorder="1" applyAlignment="1">
      <alignment horizontal="center" vertical="center" textRotation="90" wrapText="1" readingOrder="2"/>
    </xf>
    <xf numFmtId="0" fontId="63" fillId="33" borderId="130" xfId="0" applyFont="1" applyFill="1" applyBorder="1" applyAlignment="1">
      <alignment horizontal="center" vertical="center" textRotation="90" wrapText="1" readingOrder="2"/>
    </xf>
    <xf numFmtId="0" fontId="63" fillId="33" borderId="131" xfId="0" applyFont="1" applyFill="1" applyBorder="1" applyAlignment="1">
      <alignment horizontal="center" vertical="center" textRotation="90" wrapText="1" readingOrder="2"/>
    </xf>
    <xf numFmtId="0" fontId="70" fillId="33" borderId="132" xfId="0" applyFont="1" applyFill="1" applyBorder="1" applyAlignment="1">
      <alignment horizontal="center" vertical="center" wrapText="1" readingOrder="2"/>
    </xf>
    <xf numFmtId="0" fontId="0" fillId="33" borderId="133" xfId="0" applyFill="1" applyBorder="1" applyAlignment="1">
      <alignment vertical="center" wrapText="1" readingOrder="2"/>
    </xf>
    <xf numFmtId="0" fontId="60" fillId="2" borderId="69" xfId="0" applyFont="1" applyFill="1" applyBorder="1" applyAlignment="1">
      <alignment horizontal="center" vertical="center" wrapText="1" readingOrder="2"/>
    </xf>
    <xf numFmtId="0" fontId="60" fillId="2" borderId="72" xfId="0" applyFont="1" applyFill="1" applyBorder="1" applyAlignment="1">
      <alignment horizontal="center" vertical="center" wrapText="1" readingOrder="2"/>
    </xf>
    <xf numFmtId="0" fontId="60" fillId="2" borderId="98" xfId="0" applyFont="1" applyFill="1" applyBorder="1" applyAlignment="1">
      <alignment horizontal="center" vertical="center" wrapText="1" readingOrder="2"/>
    </xf>
    <xf numFmtId="0" fontId="60" fillId="2" borderId="32" xfId="0" applyFont="1" applyFill="1" applyBorder="1" applyAlignment="1">
      <alignment horizontal="center" vertical="center" wrapText="1" readingOrder="2"/>
    </xf>
    <xf numFmtId="0" fontId="71" fillId="2" borderId="98" xfId="0" applyFont="1" applyFill="1" applyBorder="1" applyAlignment="1">
      <alignment horizontal="center" vertical="center" textRotation="90" wrapText="1" readingOrder="2"/>
    </xf>
    <xf numFmtId="0" fontId="71" fillId="2" borderId="32" xfId="0" applyFont="1" applyFill="1" applyBorder="1" applyAlignment="1">
      <alignment horizontal="center" vertical="center" textRotation="90" wrapText="1" readingOrder="2"/>
    </xf>
    <xf numFmtId="0" fontId="60" fillId="2" borderId="19" xfId="0" applyFont="1" applyFill="1" applyBorder="1" applyAlignment="1">
      <alignment horizontal="center" vertical="center" wrapText="1" readingOrder="2"/>
    </xf>
    <xf numFmtId="0" fontId="60" fillId="2" borderId="74" xfId="0" applyFont="1" applyFill="1" applyBorder="1" applyAlignment="1">
      <alignment horizontal="center" vertical="center" wrapText="1" readingOrder="2"/>
    </xf>
    <xf numFmtId="0" fontId="60" fillId="2" borderId="17" xfId="0" applyFont="1" applyFill="1" applyBorder="1" applyAlignment="1">
      <alignment horizontal="center" vertical="center" wrapText="1" readingOrder="2"/>
    </xf>
    <xf numFmtId="0" fontId="72" fillId="2" borderId="68" xfId="0" applyFont="1" applyFill="1" applyBorder="1" applyAlignment="1">
      <alignment horizontal="center" vertical="center" wrapText="1" readingOrder="2"/>
    </xf>
    <xf numFmtId="0" fontId="6" fillId="2" borderId="71" xfId="0" applyFont="1" applyFill="1" applyBorder="1" applyAlignment="1">
      <alignment horizontal="center" vertical="center" wrapText="1" readingOrder="2"/>
    </xf>
    <xf numFmtId="0" fontId="72" fillId="2" borderId="98" xfId="0" applyFont="1" applyFill="1" applyBorder="1" applyAlignment="1">
      <alignment horizontal="center" vertical="center" wrapText="1" readingOrder="2"/>
    </xf>
    <xf numFmtId="0" fontId="6" fillId="2" borderId="32" xfId="0" applyFont="1" applyFill="1" applyBorder="1" applyAlignment="1">
      <alignment horizontal="center" vertical="center" wrapText="1" readingOrder="2"/>
    </xf>
    <xf numFmtId="0" fontId="71" fillId="2" borderId="17" xfId="0" applyFont="1" applyFill="1" applyBorder="1" applyAlignment="1">
      <alignment horizontal="center" vertical="center" textRotation="90" wrapText="1" readingOrder="2"/>
    </xf>
    <xf numFmtId="0" fontId="71" fillId="2" borderId="33" xfId="0" applyFont="1" applyFill="1" applyBorder="1" applyAlignment="1">
      <alignment horizontal="center" vertical="center" textRotation="90" wrapText="1" readingOrder="2"/>
    </xf>
    <xf numFmtId="0" fontId="60" fillId="34" borderId="134" xfId="0" applyFont="1" applyFill="1" applyBorder="1" applyAlignment="1">
      <alignment horizontal="right" vertical="center" wrapText="1" indent="1" readingOrder="2"/>
    </xf>
    <xf numFmtId="0" fontId="0" fillId="0" borderId="22" xfId="0" applyBorder="1" applyAlignment="1">
      <alignment horizontal="right" vertical="center" wrapText="1" indent="1" readingOrder="2"/>
    </xf>
    <xf numFmtId="0" fontId="0" fillId="0" borderId="135" xfId="0" applyBorder="1" applyAlignment="1">
      <alignment horizontal="right" vertical="center" wrapText="1" indent="1" readingOrder="2"/>
    </xf>
    <xf numFmtId="0" fontId="60" fillId="34" borderId="136" xfId="0" applyFont="1" applyFill="1" applyBorder="1" applyAlignment="1">
      <alignment horizontal="right" vertical="center" wrapText="1" indent="1" readingOrder="2"/>
    </xf>
    <xf numFmtId="0" fontId="0" fillId="0" borderId="137" xfId="0" applyBorder="1" applyAlignment="1">
      <alignment horizontal="right" vertical="center" wrapText="1" indent="1" readingOrder="2"/>
    </xf>
    <xf numFmtId="0" fontId="0" fillId="0" borderId="138" xfId="0" applyBorder="1" applyAlignment="1">
      <alignment horizontal="right" vertical="center" wrapText="1" indent="1" readingOrder="2"/>
    </xf>
    <xf numFmtId="0" fontId="60" fillId="34" borderId="139" xfId="0" applyFont="1" applyFill="1" applyBorder="1" applyAlignment="1">
      <alignment horizontal="center" vertical="center" wrapText="1" readingOrder="2"/>
    </xf>
    <xf numFmtId="0" fontId="0" fillId="0" borderId="140" xfId="0" applyBorder="1" applyAlignment="1">
      <alignment horizontal="center" vertical="center" wrapText="1" readingOrder="2"/>
    </xf>
    <xf numFmtId="0" fontId="0" fillId="0" borderId="141" xfId="0" applyBorder="1" applyAlignment="1">
      <alignment horizontal="center" vertical="center" wrapText="1" readingOrder="2"/>
    </xf>
    <xf numFmtId="0" fontId="72" fillId="2" borderId="19" xfId="0" applyFont="1" applyFill="1" applyBorder="1" applyAlignment="1">
      <alignment horizontal="center" vertical="center" wrapText="1" readingOrder="2"/>
    </xf>
    <xf numFmtId="0" fontId="6" fillId="2" borderId="74" xfId="0" applyFont="1" applyFill="1" applyBorder="1" applyAlignment="1">
      <alignment horizontal="center" vertical="center" wrapText="1" readingOrder="2"/>
    </xf>
    <xf numFmtId="0" fontId="73" fillId="2" borderId="68" xfId="0" applyFont="1" applyFill="1" applyBorder="1" applyAlignment="1">
      <alignment horizontal="center" vertical="center" textRotation="90" wrapText="1" readingOrder="2"/>
    </xf>
    <xf numFmtId="0" fontId="7" fillId="2" borderId="71" xfId="0" applyFont="1" applyFill="1" applyBorder="1" applyAlignment="1">
      <alignment horizontal="center" vertical="center" textRotation="90" wrapText="1" readingOrder="2"/>
    </xf>
    <xf numFmtId="0" fontId="73" fillId="2" borderId="19" xfId="0" applyFont="1" applyFill="1" applyBorder="1" applyAlignment="1">
      <alignment horizontal="center" vertical="center" textRotation="90" wrapText="1" readingOrder="2"/>
    </xf>
    <xf numFmtId="0" fontId="7" fillId="2" borderId="74" xfId="0" applyFont="1" applyFill="1" applyBorder="1" applyAlignment="1">
      <alignment horizontal="center" vertical="center" textRotation="90" wrapText="1" readingOrder="2"/>
    </xf>
    <xf numFmtId="0" fontId="71" fillId="2" borderId="69" xfId="0" applyFont="1" applyFill="1" applyBorder="1" applyAlignment="1">
      <alignment horizontal="center" vertical="center" textRotation="90" wrapText="1" readingOrder="2"/>
    </xf>
    <xf numFmtId="0" fontId="71" fillId="2" borderId="72" xfId="0" applyFont="1" applyFill="1" applyBorder="1" applyAlignment="1">
      <alignment horizontal="center" vertical="center" textRotation="90" wrapText="1" readingOrder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1</xdr:row>
      <xdr:rowOff>19050</xdr:rowOff>
    </xdr:from>
    <xdr:to>
      <xdr:col>11</xdr:col>
      <xdr:colOff>819150</xdr:colOff>
      <xdr:row>3</xdr:row>
      <xdr:rowOff>38100</xdr:rowOff>
    </xdr:to>
    <xdr:pic>
      <xdr:nvPicPr>
        <xdr:cNvPr id="1" name="Picture 10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295275"/>
          <a:ext cx="438150" cy="371475"/>
        </a:xfrm>
        <a:prstGeom prst="rect">
          <a:avLst/>
        </a:prstGeom>
        <a:noFill/>
        <a:ln w="12700" cmpd="sng">
          <a:solidFill>
            <a:srgbClr val="E6E0EC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161925</xdr:colOff>
      <xdr:row>1</xdr:row>
      <xdr:rowOff>38100</xdr:rowOff>
    </xdr:from>
    <xdr:to>
      <xdr:col>23</xdr:col>
      <xdr:colOff>657225</xdr:colOff>
      <xdr:row>3</xdr:row>
      <xdr:rowOff>0</xdr:rowOff>
    </xdr:to>
    <xdr:pic>
      <xdr:nvPicPr>
        <xdr:cNvPr id="1" name="Picture 5" descr="ARM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409575"/>
          <a:ext cx="495300" cy="476250"/>
        </a:xfrm>
        <a:prstGeom prst="rect">
          <a:avLst/>
        </a:prstGeom>
        <a:noFill/>
        <a:ln w="9525" cmpd="sng">
          <a:solidFill>
            <a:srgbClr val="CCC1DA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6">
      <selection activeCell="A25" sqref="A25"/>
    </sheetView>
  </sheetViews>
  <sheetFormatPr defaultColWidth="9.140625" defaultRowHeight="12.75"/>
  <cols>
    <col min="1" max="1" width="15.57421875" style="0" customWidth="1"/>
    <col min="2" max="2" width="15.28125" style="0" customWidth="1"/>
    <col min="3" max="3" width="9.421875" style="0" customWidth="1"/>
    <col min="4" max="4" width="8.140625" style="0" customWidth="1"/>
    <col min="5" max="5" width="12.00390625" style="0" customWidth="1"/>
    <col min="6" max="6" width="8.421875" style="0" customWidth="1"/>
    <col min="7" max="7" width="10.57421875" style="0" customWidth="1"/>
    <col min="8" max="8" width="10.00390625" style="0" customWidth="1"/>
    <col min="9" max="9" width="9.8515625" style="0" customWidth="1"/>
    <col min="10" max="10" width="8.57421875" style="0" customWidth="1"/>
    <col min="11" max="11" width="11.28125" style="0" customWidth="1"/>
    <col min="12" max="12" width="17.00390625" style="0" customWidth="1"/>
  </cols>
  <sheetData>
    <row r="1" spans="1:12" ht="21.75" customHeight="1" thickBot="1">
      <c r="A1" s="162" t="s">
        <v>46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3.5" thickTop="1">
      <c r="A2" s="163" t="s">
        <v>35</v>
      </c>
      <c r="B2" s="164"/>
      <c r="C2" s="165" t="s">
        <v>36</v>
      </c>
      <c r="D2" s="166"/>
      <c r="E2" s="167" t="s">
        <v>37</v>
      </c>
      <c r="F2" s="164"/>
      <c r="G2" s="167" t="s">
        <v>14</v>
      </c>
      <c r="H2" s="168"/>
      <c r="I2" s="166"/>
      <c r="J2" s="167" t="s">
        <v>12</v>
      </c>
      <c r="K2" s="164"/>
      <c r="L2" s="169"/>
    </row>
    <row r="3" spans="1:12" ht="14.25" customHeight="1">
      <c r="A3" s="171" t="s">
        <v>41</v>
      </c>
      <c r="B3" s="172"/>
      <c r="C3" s="88" t="s">
        <v>18</v>
      </c>
      <c r="D3" s="173" t="s">
        <v>16</v>
      </c>
      <c r="E3" s="89" t="s">
        <v>15</v>
      </c>
      <c r="F3" s="175" t="s">
        <v>16</v>
      </c>
      <c r="G3" s="177" t="s">
        <v>13</v>
      </c>
      <c r="H3" s="178"/>
      <c r="I3" s="179"/>
      <c r="J3" s="177" t="s">
        <v>13</v>
      </c>
      <c r="K3" s="172"/>
      <c r="L3" s="170"/>
    </row>
    <row r="4" spans="1:12" ht="15" customHeight="1" thickBot="1">
      <c r="A4" s="90" t="s">
        <v>38</v>
      </c>
      <c r="B4" s="91" t="s">
        <v>25</v>
      </c>
      <c r="C4" s="92" t="s">
        <v>17</v>
      </c>
      <c r="D4" s="174"/>
      <c r="E4" s="93" t="s">
        <v>17</v>
      </c>
      <c r="F4" s="176"/>
      <c r="G4" s="93" t="s">
        <v>39</v>
      </c>
      <c r="H4" s="94" t="s">
        <v>45</v>
      </c>
      <c r="I4" s="95" t="s">
        <v>44</v>
      </c>
      <c r="J4" s="93" t="s">
        <v>39</v>
      </c>
      <c r="K4" s="91" t="s">
        <v>40</v>
      </c>
      <c r="L4" s="28" t="s">
        <v>30</v>
      </c>
    </row>
    <row r="5" spans="1:12" ht="18.75" thickTop="1">
      <c r="A5" s="29">
        <v>21520.931284277878</v>
      </c>
      <c r="B5" s="3">
        <v>6544.814564840366</v>
      </c>
      <c r="C5" s="4">
        <v>25095</v>
      </c>
      <c r="D5" s="5">
        <v>32</v>
      </c>
      <c r="E5" s="2">
        <v>254105</v>
      </c>
      <c r="F5" s="3">
        <v>2113</v>
      </c>
      <c r="G5" s="6">
        <v>105.42299999999999</v>
      </c>
      <c r="H5" s="7">
        <v>62</v>
      </c>
      <c r="I5" s="7">
        <v>955.63</v>
      </c>
      <c r="J5" s="8">
        <v>31.3</v>
      </c>
      <c r="K5" s="9">
        <v>2230</v>
      </c>
      <c r="L5" s="30" t="s">
        <v>0</v>
      </c>
    </row>
    <row r="6" spans="1:12" ht="18">
      <c r="A6" s="31">
        <v>10791.956615630712</v>
      </c>
      <c r="B6" s="11">
        <v>2600.6886005006454</v>
      </c>
      <c r="C6" s="12">
        <v>0</v>
      </c>
      <c r="D6" s="13">
        <v>0</v>
      </c>
      <c r="E6" s="10">
        <v>77685</v>
      </c>
      <c r="F6" s="11">
        <v>535</v>
      </c>
      <c r="G6" s="14">
        <v>0.9</v>
      </c>
      <c r="H6" s="15">
        <v>20.745</v>
      </c>
      <c r="I6" s="15">
        <v>301.6</v>
      </c>
      <c r="J6" s="16">
        <v>1.25</v>
      </c>
      <c r="K6" s="17">
        <v>748.6</v>
      </c>
      <c r="L6" s="32" t="s">
        <v>29</v>
      </c>
    </row>
    <row r="7" spans="1:12" ht="18">
      <c r="A7" s="31">
        <v>3727.4815623095674</v>
      </c>
      <c r="B7" s="11">
        <v>2205.2986356141446</v>
      </c>
      <c r="C7" s="12">
        <v>0</v>
      </c>
      <c r="D7" s="13">
        <v>0</v>
      </c>
      <c r="E7" s="10">
        <v>63190</v>
      </c>
      <c r="F7" s="11">
        <v>464</v>
      </c>
      <c r="G7" s="14">
        <v>0.8</v>
      </c>
      <c r="H7" s="15">
        <v>12.3</v>
      </c>
      <c r="I7" s="15">
        <v>252.75</v>
      </c>
      <c r="J7" s="16">
        <v>0.8</v>
      </c>
      <c r="K7" s="17">
        <v>678.1</v>
      </c>
      <c r="L7" s="32" t="s">
        <v>33</v>
      </c>
    </row>
    <row r="8" spans="1:12" ht="18">
      <c r="A8" s="31">
        <v>6566.917672151127</v>
      </c>
      <c r="B8" s="11">
        <v>2066.690018710113</v>
      </c>
      <c r="C8" s="12">
        <v>0</v>
      </c>
      <c r="D8" s="13">
        <v>0</v>
      </c>
      <c r="E8" s="10">
        <v>53675</v>
      </c>
      <c r="F8" s="11">
        <v>517</v>
      </c>
      <c r="G8" s="14">
        <v>0.9</v>
      </c>
      <c r="H8" s="15">
        <v>1.74</v>
      </c>
      <c r="I8" s="15">
        <v>329.46</v>
      </c>
      <c r="J8" s="16">
        <v>0.29</v>
      </c>
      <c r="K8" s="17">
        <v>773.8</v>
      </c>
      <c r="L8" s="32" t="s">
        <v>31</v>
      </c>
    </row>
    <row r="9" spans="1:12" ht="18">
      <c r="A9" s="31">
        <v>30304.813490249846</v>
      </c>
      <c r="B9" s="11">
        <v>8424.027544020026</v>
      </c>
      <c r="C9" s="12">
        <v>28060</v>
      </c>
      <c r="D9" s="13">
        <v>38</v>
      </c>
      <c r="E9" s="10">
        <v>396280</v>
      </c>
      <c r="F9" s="11">
        <v>2676</v>
      </c>
      <c r="G9" s="14">
        <v>102.25</v>
      </c>
      <c r="H9" s="15">
        <v>95.7</v>
      </c>
      <c r="I9" s="15">
        <v>1247</v>
      </c>
      <c r="J9" s="16">
        <v>32</v>
      </c>
      <c r="K9" s="17">
        <v>2550</v>
      </c>
      <c r="L9" s="32" t="s">
        <v>1</v>
      </c>
    </row>
    <row r="10" spans="1:12" ht="18">
      <c r="A10" s="31">
        <v>4363.599226843387</v>
      </c>
      <c r="B10" s="11">
        <v>1960.0680057070117</v>
      </c>
      <c r="C10" s="12">
        <v>0</v>
      </c>
      <c r="D10" s="13">
        <v>0</v>
      </c>
      <c r="E10" s="10">
        <v>59085</v>
      </c>
      <c r="F10" s="11">
        <v>472</v>
      </c>
      <c r="G10" s="14">
        <v>0.5</v>
      </c>
      <c r="H10" s="15">
        <v>6.6</v>
      </c>
      <c r="I10" s="15">
        <v>290.851</v>
      </c>
      <c r="J10" s="16">
        <v>0.1</v>
      </c>
      <c r="K10" s="17">
        <v>724.8000000000001</v>
      </c>
      <c r="L10" s="32" t="s">
        <v>28</v>
      </c>
    </row>
    <row r="11" spans="1:12" ht="18">
      <c r="A11" s="31">
        <v>18589.121652193782</v>
      </c>
      <c r="B11" s="11">
        <v>3612.7092072550813</v>
      </c>
      <c r="C11" s="12">
        <v>14995</v>
      </c>
      <c r="D11" s="13">
        <v>21</v>
      </c>
      <c r="E11" s="10">
        <v>120580</v>
      </c>
      <c r="F11" s="11">
        <v>861</v>
      </c>
      <c r="G11" s="14">
        <v>54.2</v>
      </c>
      <c r="H11" s="15">
        <v>42</v>
      </c>
      <c r="I11" s="15">
        <v>622</v>
      </c>
      <c r="J11" s="16">
        <v>16.66</v>
      </c>
      <c r="K11" s="17">
        <v>861.455</v>
      </c>
      <c r="L11" s="32" t="s">
        <v>2</v>
      </c>
    </row>
    <row r="12" spans="1:12" ht="18">
      <c r="A12" s="31">
        <v>4687.956253808654</v>
      </c>
      <c r="B12" s="11">
        <v>2012.4904954335366</v>
      </c>
      <c r="C12" s="12">
        <v>0</v>
      </c>
      <c r="D12" s="13">
        <v>0</v>
      </c>
      <c r="E12" s="10">
        <v>52215</v>
      </c>
      <c r="F12" s="11">
        <v>420</v>
      </c>
      <c r="G12" s="14">
        <v>0.17</v>
      </c>
      <c r="H12" s="15">
        <v>20</v>
      </c>
      <c r="I12" s="15">
        <v>224.9</v>
      </c>
      <c r="J12" s="16">
        <v>0.17</v>
      </c>
      <c r="K12" s="17">
        <v>351.6</v>
      </c>
      <c r="L12" s="32" t="s">
        <v>21</v>
      </c>
    </row>
    <row r="13" spans="1:12" ht="18">
      <c r="A13" s="31">
        <v>11575.032156459476</v>
      </c>
      <c r="B13" s="11">
        <v>2559.816828849456</v>
      </c>
      <c r="C13" s="12">
        <v>1430</v>
      </c>
      <c r="D13" s="13">
        <v>2</v>
      </c>
      <c r="E13" s="10">
        <v>86885</v>
      </c>
      <c r="F13" s="11">
        <v>672</v>
      </c>
      <c r="G13" s="14">
        <v>18.1</v>
      </c>
      <c r="H13" s="15">
        <v>27.3</v>
      </c>
      <c r="I13" s="15">
        <v>438.6</v>
      </c>
      <c r="J13" s="16">
        <v>0.38</v>
      </c>
      <c r="K13" s="17">
        <v>992.3</v>
      </c>
      <c r="L13" s="32" t="s">
        <v>3</v>
      </c>
    </row>
    <row r="14" spans="1:12" ht="18">
      <c r="A14" s="31">
        <v>16589.44483546618</v>
      </c>
      <c r="B14" s="11">
        <v>3934.3522798144363</v>
      </c>
      <c r="C14" s="12">
        <v>500</v>
      </c>
      <c r="D14" s="13">
        <v>1</v>
      </c>
      <c r="E14" s="10">
        <v>251845</v>
      </c>
      <c r="F14" s="11">
        <v>2036</v>
      </c>
      <c r="G14" s="14">
        <v>39.9</v>
      </c>
      <c r="H14" s="15">
        <v>95.4</v>
      </c>
      <c r="I14" s="15">
        <v>481.1</v>
      </c>
      <c r="J14" s="16">
        <v>6.4</v>
      </c>
      <c r="K14" s="17">
        <v>1155.3</v>
      </c>
      <c r="L14" s="32" t="s">
        <v>4</v>
      </c>
    </row>
    <row r="15" spans="1:12" ht="18">
      <c r="A15" s="31">
        <v>14301.100761730651</v>
      </c>
      <c r="B15" s="11">
        <v>6797.153328947706</v>
      </c>
      <c r="C15" s="12">
        <v>3660</v>
      </c>
      <c r="D15" s="13">
        <v>5</v>
      </c>
      <c r="E15" s="10">
        <f>146415+1050</f>
        <v>147465</v>
      </c>
      <c r="F15" s="11">
        <v>1228</v>
      </c>
      <c r="G15" s="14">
        <v>26.84</v>
      </c>
      <c r="H15" s="15">
        <v>93.3</v>
      </c>
      <c r="I15" s="15">
        <v>636.2</v>
      </c>
      <c r="J15" s="16">
        <v>6.54</v>
      </c>
      <c r="K15" s="17">
        <v>1097.1</v>
      </c>
      <c r="L15" s="32" t="s">
        <v>20</v>
      </c>
    </row>
    <row r="16" spans="1:12" ht="18">
      <c r="A16" s="31">
        <v>11211.836262187691</v>
      </c>
      <c r="B16" s="11">
        <v>3139.129766166306</v>
      </c>
      <c r="C16" s="12">
        <v>315</v>
      </c>
      <c r="D16" s="13">
        <v>1</v>
      </c>
      <c r="E16" s="10">
        <v>59010</v>
      </c>
      <c r="F16" s="11">
        <v>562</v>
      </c>
      <c r="G16" s="14">
        <v>20.54</v>
      </c>
      <c r="H16" s="15">
        <v>35.6</v>
      </c>
      <c r="I16" s="15">
        <v>397.4</v>
      </c>
      <c r="J16" s="16">
        <v>0.79</v>
      </c>
      <c r="K16" s="17">
        <v>644</v>
      </c>
      <c r="L16" s="32" t="s">
        <v>19</v>
      </c>
    </row>
    <row r="17" spans="1:12" ht="18.75" thickBot="1">
      <c r="A17" s="33">
        <v>2758.609277879342</v>
      </c>
      <c r="B17" s="19">
        <v>2196.413467863886</v>
      </c>
      <c r="C17" s="20">
        <v>655</v>
      </c>
      <c r="D17" s="21">
        <v>2</v>
      </c>
      <c r="E17" s="18">
        <v>24405</v>
      </c>
      <c r="F17" s="19">
        <v>292</v>
      </c>
      <c r="G17" s="22">
        <v>0.8</v>
      </c>
      <c r="H17" s="23">
        <v>23.4</v>
      </c>
      <c r="I17" s="23">
        <f>159.1-0.7</f>
        <v>158.4</v>
      </c>
      <c r="J17" s="24">
        <v>0.85</v>
      </c>
      <c r="K17" s="25">
        <v>579.826</v>
      </c>
      <c r="L17" s="34" t="s">
        <v>24</v>
      </c>
    </row>
    <row r="18" spans="1:12" ht="16.5" customHeight="1" thickBot="1" thickTop="1">
      <c r="A18" s="96">
        <f aca="true" t="shared" si="0" ref="A18:K18">SUM(A5:A17)</f>
        <v>156988.80105118832</v>
      </c>
      <c r="B18" s="97">
        <f t="shared" si="0"/>
        <v>48053.65274372271</v>
      </c>
      <c r="C18" s="98">
        <f t="shared" si="0"/>
        <v>74710</v>
      </c>
      <c r="D18" s="99">
        <f t="shared" si="0"/>
        <v>102</v>
      </c>
      <c r="E18" s="100">
        <f t="shared" si="0"/>
        <v>1646425</v>
      </c>
      <c r="F18" s="97">
        <f t="shared" si="0"/>
        <v>12848</v>
      </c>
      <c r="G18" s="101">
        <f t="shared" si="0"/>
        <v>371.32300000000004</v>
      </c>
      <c r="H18" s="102">
        <f t="shared" si="0"/>
        <v>536.085</v>
      </c>
      <c r="I18" s="103">
        <f t="shared" si="0"/>
        <v>6335.891</v>
      </c>
      <c r="J18" s="104">
        <f t="shared" si="0"/>
        <v>97.52999999999999</v>
      </c>
      <c r="K18" s="105">
        <f t="shared" si="0"/>
        <v>13386.881000000001</v>
      </c>
      <c r="L18" s="106" t="s">
        <v>43</v>
      </c>
    </row>
    <row r="19" spans="1:12" ht="18.75" thickTop="1">
      <c r="A19" s="35">
        <v>22643.0596397014</v>
      </c>
      <c r="B19" s="27">
        <v>8014.421310733112</v>
      </c>
      <c r="C19" s="4">
        <v>14030</v>
      </c>
      <c r="D19" s="5">
        <v>17</v>
      </c>
      <c r="E19" s="26">
        <v>203205</v>
      </c>
      <c r="F19" s="27">
        <v>1523</v>
      </c>
      <c r="G19" s="6">
        <v>68.7</v>
      </c>
      <c r="H19" s="7">
        <v>68.1</v>
      </c>
      <c r="I19" s="7">
        <v>959.226</v>
      </c>
      <c r="J19" s="8">
        <v>18.26</v>
      </c>
      <c r="K19" s="9">
        <v>2128.89</v>
      </c>
      <c r="L19" s="30" t="s">
        <v>5</v>
      </c>
    </row>
    <row r="20" spans="1:12" ht="18">
      <c r="A20" s="31">
        <v>3796.761703991469</v>
      </c>
      <c r="B20" s="11">
        <v>5371.083905031226</v>
      </c>
      <c r="C20" s="12">
        <v>0</v>
      </c>
      <c r="D20" s="13">
        <v>0</v>
      </c>
      <c r="E20" s="10">
        <v>78775</v>
      </c>
      <c r="F20" s="11">
        <v>686</v>
      </c>
      <c r="G20" s="14">
        <v>0</v>
      </c>
      <c r="H20" s="15">
        <v>26.9</v>
      </c>
      <c r="I20" s="15">
        <v>271.616</v>
      </c>
      <c r="J20" s="16">
        <v>0</v>
      </c>
      <c r="K20" s="17">
        <v>720.4</v>
      </c>
      <c r="L20" s="32" t="s">
        <v>26</v>
      </c>
    </row>
    <row r="21" spans="1:12" ht="18">
      <c r="A21" s="31">
        <v>15387.539347196833</v>
      </c>
      <c r="B21" s="11">
        <v>4357.286264726738</v>
      </c>
      <c r="C21" s="12">
        <v>2630</v>
      </c>
      <c r="D21" s="13">
        <v>5</v>
      </c>
      <c r="E21" s="10">
        <f>129680+1310</f>
        <v>130990</v>
      </c>
      <c r="F21" s="11">
        <v>1110</v>
      </c>
      <c r="G21" s="14">
        <v>48.25</v>
      </c>
      <c r="H21" s="15">
        <v>48.3</v>
      </c>
      <c r="I21" s="15">
        <v>565</v>
      </c>
      <c r="J21" s="16">
        <v>5.31</v>
      </c>
      <c r="K21" s="17">
        <v>1102.38</v>
      </c>
      <c r="L21" s="32" t="s">
        <v>6</v>
      </c>
    </row>
    <row r="22" spans="1:12" ht="18">
      <c r="A22" s="31">
        <v>4444.426058805606</v>
      </c>
      <c r="B22" s="11">
        <v>1314.116310263223</v>
      </c>
      <c r="C22" s="12">
        <v>0</v>
      </c>
      <c r="D22" s="13">
        <v>0</v>
      </c>
      <c r="E22" s="10">
        <v>37585</v>
      </c>
      <c r="F22" s="11">
        <v>443</v>
      </c>
      <c r="G22" s="14">
        <v>4.34</v>
      </c>
      <c r="H22" s="15">
        <v>16.875999999999998</v>
      </c>
      <c r="I22" s="15">
        <v>181.55599999999998</v>
      </c>
      <c r="J22" s="16">
        <v>0.2</v>
      </c>
      <c r="K22" s="17">
        <v>917.211</v>
      </c>
      <c r="L22" s="32" t="s">
        <v>27</v>
      </c>
    </row>
    <row r="23" spans="1:12" ht="18">
      <c r="A23" s="31">
        <v>22738.582259293114</v>
      </c>
      <c r="B23" s="11">
        <v>8041.0768139838865</v>
      </c>
      <c r="C23" s="12">
        <v>2650</v>
      </c>
      <c r="D23" s="13">
        <v>4</v>
      </c>
      <c r="E23" s="10">
        <f>250545+1830</f>
        <v>252375</v>
      </c>
      <c r="F23" s="11">
        <v>1727</v>
      </c>
      <c r="G23" s="14">
        <v>36.99</v>
      </c>
      <c r="H23" s="15">
        <v>70.9</v>
      </c>
      <c r="I23" s="15">
        <f>807.1-7.6</f>
        <v>799.5</v>
      </c>
      <c r="J23" s="16">
        <v>4.23</v>
      </c>
      <c r="K23" s="17">
        <v>2091.1</v>
      </c>
      <c r="L23" s="32" t="s">
        <v>7</v>
      </c>
    </row>
    <row r="24" spans="1:12" ht="18">
      <c r="A24" s="31">
        <v>6841.9388406459475</v>
      </c>
      <c r="B24" s="11">
        <v>5136.5154764244035</v>
      </c>
      <c r="C24" s="12">
        <v>1430</v>
      </c>
      <c r="D24" s="13">
        <v>2</v>
      </c>
      <c r="E24" s="10">
        <f>100145+925</f>
        <v>101070</v>
      </c>
      <c r="F24" s="11">
        <v>650</v>
      </c>
      <c r="G24" s="14">
        <v>8.72</v>
      </c>
      <c r="H24" s="15">
        <v>79</v>
      </c>
      <c r="I24" s="15">
        <v>254.1</v>
      </c>
      <c r="J24" s="16">
        <v>2.45</v>
      </c>
      <c r="K24" s="17">
        <v>766.4240000000001</v>
      </c>
      <c r="L24" s="32" t="s">
        <v>8</v>
      </c>
    </row>
    <row r="25" spans="1:12" ht="18">
      <c r="A25" s="31">
        <v>4844.361422151127</v>
      </c>
      <c r="B25" s="11">
        <v>719.6985877709335</v>
      </c>
      <c r="C25" s="12">
        <v>0</v>
      </c>
      <c r="D25" s="13">
        <v>0</v>
      </c>
      <c r="E25" s="10">
        <v>27520</v>
      </c>
      <c r="F25" s="11">
        <v>291</v>
      </c>
      <c r="G25" s="14">
        <v>2.02</v>
      </c>
      <c r="H25" s="15">
        <v>6.5</v>
      </c>
      <c r="I25" s="15">
        <v>135.84</v>
      </c>
      <c r="J25" s="16">
        <v>0.2</v>
      </c>
      <c r="K25" s="17">
        <v>427.15000000000003</v>
      </c>
      <c r="L25" s="32" t="s">
        <v>32</v>
      </c>
    </row>
    <row r="26" spans="1:12" ht="18">
      <c r="A26" s="31">
        <v>13435.098990706885</v>
      </c>
      <c r="B26" s="11">
        <v>3650.0269118061665</v>
      </c>
      <c r="C26" s="12">
        <v>400</v>
      </c>
      <c r="D26" s="13">
        <v>1</v>
      </c>
      <c r="E26" s="10">
        <f>92525+900</f>
        <v>93425</v>
      </c>
      <c r="F26" s="11">
        <v>762</v>
      </c>
      <c r="G26" s="14">
        <v>6.34</v>
      </c>
      <c r="H26" s="15">
        <v>51.3</v>
      </c>
      <c r="I26" s="15">
        <v>517.623</v>
      </c>
      <c r="J26" s="16">
        <v>0.2</v>
      </c>
      <c r="K26" s="17">
        <v>1106.4499999999998</v>
      </c>
      <c r="L26" s="32" t="s">
        <v>9</v>
      </c>
    </row>
    <row r="27" spans="1:12" ht="18">
      <c r="A27" s="31">
        <v>6788.404185709933</v>
      </c>
      <c r="B27" s="11">
        <v>3820.6221326111286</v>
      </c>
      <c r="C27" s="12">
        <v>1130</v>
      </c>
      <c r="D27" s="13">
        <v>2</v>
      </c>
      <c r="E27" s="10">
        <f>105105+665</f>
        <v>105770</v>
      </c>
      <c r="F27" s="11">
        <v>775</v>
      </c>
      <c r="G27" s="14">
        <v>13.3</v>
      </c>
      <c r="H27" s="15">
        <v>18.7</v>
      </c>
      <c r="I27" s="15">
        <v>271.549</v>
      </c>
      <c r="J27" s="16">
        <v>0.76</v>
      </c>
      <c r="K27" s="17">
        <v>909.7</v>
      </c>
      <c r="L27" s="32" t="s">
        <v>10</v>
      </c>
    </row>
    <row r="28" spans="1:12" ht="18">
      <c r="A28" s="31">
        <v>7441.317036106033</v>
      </c>
      <c r="B28" s="11">
        <v>5741.595400217003</v>
      </c>
      <c r="C28" s="12">
        <v>0</v>
      </c>
      <c r="D28" s="13">
        <v>0</v>
      </c>
      <c r="E28" s="10">
        <v>77310</v>
      </c>
      <c r="F28" s="11">
        <v>641</v>
      </c>
      <c r="G28" s="14">
        <v>17.73</v>
      </c>
      <c r="H28" s="15">
        <v>24.6</v>
      </c>
      <c r="I28" s="15">
        <v>357.784</v>
      </c>
      <c r="J28" s="16">
        <v>1.9</v>
      </c>
      <c r="K28" s="17">
        <v>951.15</v>
      </c>
      <c r="L28" s="32" t="s">
        <v>11</v>
      </c>
    </row>
    <row r="29" spans="1:12" ht="18">
      <c r="A29" s="31">
        <v>4864.3057053625835</v>
      </c>
      <c r="B29" s="11">
        <v>7052.157643380123</v>
      </c>
      <c r="C29" s="12">
        <v>0</v>
      </c>
      <c r="D29" s="13">
        <v>0</v>
      </c>
      <c r="E29" s="10">
        <v>63600</v>
      </c>
      <c r="F29" s="11">
        <v>578</v>
      </c>
      <c r="G29" s="14">
        <v>6.87</v>
      </c>
      <c r="H29" s="15">
        <v>12.962</v>
      </c>
      <c r="I29" s="15">
        <v>361.838</v>
      </c>
      <c r="J29" s="16">
        <v>0</v>
      </c>
      <c r="K29" s="17">
        <v>769.045</v>
      </c>
      <c r="L29" s="32" t="s">
        <v>22</v>
      </c>
    </row>
    <row r="30" spans="1:12" ht="18.75" thickBot="1">
      <c r="A30" s="33">
        <v>5394.403759140768</v>
      </c>
      <c r="B30" s="19">
        <v>2727.7464993293406</v>
      </c>
      <c r="C30" s="20">
        <v>0</v>
      </c>
      <c r="D30" s="21">
        <v>0</v>
      </c>
      <c r="E30" s="18">
        <f>81685+1280</f>
        <v>82965</v>
      </c>
      <c r="F30" s="19">
        <v>598</v>
      </c>
      <c r="G30" s="22">
        <v>0.59</v>
      </c>
      <c r="H30" s="23">
        <v>15.700000000000001</v>
      </c>
      <c r="I30" s="23">
        <v>366.5</v>
      </c>
      <c r="J30" s="24">
        <v>0.15</v>
      </c>
      <c r="K30" s="25">
        <v>734.6</v>
      </c>
      <c r="L30" s="34" t="s">
        <v>23</v>
      </c>
    </row>
    <row r="31" spans="1:12" ht="18.75" customHeight="1" thickBot="1" thickTop="1">
      <c r="A31" s="96">
        <f aca="true" t="shared" si="1" ref="A31:K31">SUM(A19:A30)</f>
        <v>118620.19894881171</v>
      </c>
      <c r="B31" s="97">
        <f t="shared" si="1"/>
        <v>55946.34725627729</v>
      </c>
      <c r="C31" s="98">
        <f t="shared" si="1"/>
        <v>22270</v>
      </c>
      <c r="D31" s="99">
        <f t="shared" si="1"/>
        <v>31</v>
      </c>
      <c r="E31" s="100">
        <f t="shared" si="1"/>
        <v>1254590</v>
      </c>
      <c r="F31" s="97">
        <f t="shared" si="1"/>
        <v>9784</v>
      </c>
      <c r="G31" s="101">
        <f t="shared" si="1"/>
        <v>213.85000000000002</v>
      </c>
      <c r="H31" s="102">
        <f t="shared" si="1"/>
        <v>439.838</v>
      </c>
      <c r="I31" s="103">
        <f t="shared" si="1"/>
        <v>5042.132</v>
      </c>
      <c r="J31" s="104">
        <f t="shared" si="1"/>
        <v>33.66</v>
      </c>
      <c r="K31" s="105">
        <f t="shared" si="1"/>
        <v>12624.5</v>
      </c>
      <c r="L31" s="106" t="s">
        <v>42</v>
      </c>
    </row>
    <row r="32" spans="1:12" ht="19.5" thickBot="1" thickTop="1">
      <c r="A32" s="107">
        <f aca="true" t="shared" si="2" ref="A32:K32">A31+A18</f>
        <v>275609</v>
      </c>
      <c r="B32" s="108">
        <f t="shared" si="2"/>
        <v>104000</v>
      </c>
      <c r="C32" s="109">
        <f t="shared" si="2"/>
        <v>96980</v>
      </c>
      <c r="D32" s="110">
        <f t="shared" si="2"/>
        <v>133</v>
      </c>
      <c r="E32" s="111">
        <f t="shared" si="2"/>
        <v>2901015</v>
      </c>
      <c r="F32" s="108">
        <f t="shared" si="2"/>
        <v>22632</v>
      </c>
      <c r="G32" s="112">
        <f t="shared" si="2"/>
        <v>585.173</v>
      </c>
      <c r="H32" s="113">
        <f t="shared" si="2"/>
        <v>975.923</v>
      </c>
      <c r="I32" s="114">
        <f t="shared" si="2"/>
        <v>11378.023</v>
      </c>
      <c r="J32" s="115">
        <f t="shared" si="2"/>
        <v>131.19</v>
      </c>
      <c r="K32" s="116">
        <f t="shared" si="2"/>
        <v>26011.381</v>
      </c>
      <c r="L32" s="117" t="s">
        <v>34</v>
      </c>
    </row>
    <row r="33" spans="1:11" ht="13.5" thickTop="1">
      <c r="A33" s="1"/>
      <c r="E33" s="1"/>
      <c r="G33" s="36"/>
      <c r="I33" s="36"/>
      <c r="K33" s="36"/>
    </row>
  </sheetData>
  <sheetProtection/>
  <mergeCells count="12">
    <mergeCell ref="G3:I3"/>
    <mergeCell ref="J3:K3"/>
    <mergeCell ref="A1:L1"/>
    <mergeCell ref="A2:B2"/>
    <mergeCell ref="C2:D2"/>
    <mergeCell ref="E2:F2"/>
    <mergeCell ref="G2:I2"/>
    <mergeCell ref="J2:K2"/>
    <mergeCell ref="L2:L3"/>
    <mergeCell ref="A3:B3"/>
    <mergeCell ref="D3:D4"/>
    <mergeCell ref="F3:F4"/>
  </mergeCells>
  <printOptions horizontalCentered="1" verticalCentered="1"/>
  <pageMargins left="0.31496062992125984" right="0.31496062992125984" top="0.15748031496062992" bottom="0.1574803149606299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9">
      <selection activeCell="K34" sqref="K34"/>
    </sheetView>
  </sheetViews>
  <sheetFormatPr defaultColWidth="9.140625" defaultRowHeight="12.75"/>
  <cols>
    <col min="1" max="1" width="7.57421875" style="0" customWidth="1"/>
    <col min="2" max="2" width="6.140625" style="0" customWidth="1"/>
    <col min="3" max="3" width="6.7109375" style="0" customWidth="1"/>
    <col min="4" max="5" width="6.140625" style="0" customWidth="1"/>
    <col min="6" max="6" width="6.57421875" style="0" customWidth="1"/>
    <col min="7" max="7" width="8.00390625" style="0" customWidth="1"/>
    <col min="8" max="8" width="6.8515625" style="0" customWidth="1"/>
    <col min="9" max="10" width="7.28125" style="0" customWidth="1"/>
    <col min="11" max="12" width="4.7109375" style="0" customWidth="1"/>
    <col min="13" max="13" width="4.57421875" style="0" customWidth="1"/>
    <col min="14" max="14" width="4.140625" style="0" customWidth="1"/>
    <col min="15" max="15" width="4.57421875" style="0" customWidth="1"/>
    <col min="16" max="17" width="5.421875" style="0" customWidth="1"/>
    <col min="18" max="18" width="4.140625" style="0" customWidth="1"/>
    <col min="19" max="19" width="4.28125" style="0" customWidth="1"/>
    <col min="20" max="20" width="6.28125" style="0" customWidth="1"/>
    <col min="21" max="21" width="5.7109375" style="0" customWidth="1"/>
    <col min="22" max="22" width="7.28125" style="0" customWidth="1"/>
    <col min="23" max="23" width="6.57421875" style="0" customWidth="1"/>
    <col min="24" max="24" width="12.8515625" style="0" customWidth="1"/>
  </cols>
  <sheetData>
    <row r="1" spans="1:24" ht="29.25" customHeight="1" thickBot="1">
      <c r="A1" s="180" t="s">
        <v>75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 ht="24.75" customHeight="1" thickTop="1">
      <c r="A2" s="182" t="s">
        <v>47</v>
      </c>
      <c r="B2" s="183"/>
      <c r="C2" s="183"/>
      <c r="D2" s="183"/>
      <c r="E2" s="183"/>
      <c r="F2" s="183"/>
      <c r="G2" s="184"/>
      <c r="H2" s="182" t="s">
        <v>48</v>
      </c>
      <c r="I2" s="183"/>
      <c r="J2" s="185"/>
      <c r="K2" s="186" t="s">
        <v>49</v>
      </c>
      <c r="L2" s="187"/>
      <c r="M2" s="187"/>
      <c r="N2" s="187"/>
      <c r="O2" s="188"/>
      <c r="P2" s="189" t="s">
        <v>50</v>
      </c>
      <c r="Q2" s="192" t="s">
        <v>51</v>
      </c>
      <c r="R2" s="195" t="s">
        <v>52</v>
      </c>
      <c r="S2" s="196"/>
      <c r="T2" s="182" t="s">
        <v>53</v>
      </c>
      <c r="U2" s="187"/>
      <c r="V2" s="197"/>
      <c r="W2" s="198" t="s">
        <v>54</v>
      </c>
      <c r="X2" s="201"/>
    </row>
    <row r="3" spans="1:24" ht="15.75" customHeight="1">
      <c r="A3" s="203" t="s">
        <v>55</v>
      </c>
      <c r="B3" s="205" t="s">
        <v>56</v>
      </c>
      <c r="C3" s="205" t="s">
        <v>57</v>
      </c>
      <c r="D3" s="205" t="s">
        <v>58</v>
      </c>
      <c r="E3" s="205" t="s">
        <v>59</v>
      </c>
      <c r="F3" s="205" t="s">
        <v>60</v>
      </c>
      <c r="G3" s="209" t="s">
        <v>61</v>
      </c>
      <c r="H3" s="203" t="s">
        <v>62</v>
      </c>
      <c r="I3" s="205" t="s">
        <v>63</v>
      </c>
      <c r="J3" s="211"/>
      <c r="K3" s="212" t="s">
        <v>55</v>
      </c>
      <c r="L3" s="214" t="s">
        <v>64</v>
      </c>
      <c r="M3" s="214" t="s">
        <v>65</v>
      </c>
      <c r="N3" s="214" t="s">
        <v>66</v>
      </c>
      <c r="O3" s="227" t="s">
        <v>67</v>
      </c>
      <c r="P3" s="190"/>
      <c r="Q3" s="193"/>
      <c r="R3" s="229" t="s">
        <v>68</v>
      </c>
      <c r="S3" s="231" t="s">
        <v>69</v>
      </c>
      <c r="T3" s="233" t="s">
        <v>76</v>
      </c>
      <c r="U3" s="207" t="s">
        <v>77</v>
      </c>
      <c r="V3" s="216" t="s">
        <v>70</v>
      </c>
      <c r="W3" s="199"/>
      <c r="X3" s="202"/>
    </row>
    <row r="4" spans="1:24" ht="18.75" customHeight="1" thickBot="1">
      <c r="A4" s="204"/>
      <c r="B4" s="206"/>
      <c r="C4" s="206"/>
      <c r="D4" s="206"/>
      <c r="E4" s="206"/>
      <c r="F4" s="206"/>
      <c r="G4" s="210"/>
      <c r="H4" s="204"/>
      <c r="I4" s="37" t="s">
        <v>71</v>
      </c>
      <c r="J4" s="38" t="s">
        <v>72</v>
      </c>
      <c r="K4" s="213"/>
      <c r="L4" s="215"/>
      <c r="M4" s="215"/>
      <c r="N4" s="215"/>
      <c r="O4" s="228"/>
      <c r="P4" s="191"/>
      <c r="Q4" s="194"/>
      <c r="R4" s="230"/>
      <c r="S4" s="232"/>
      <c r="T4" s="234"/>
      <c r="U4" s="208"/>
      <c r="V4" s="217"/>
      <c r="W4" s="200"/>
      <c r="X4" s="39" t="s">
        <v>73</v>
      </c>
    </row>
    <row r="5" spans="1:24" ht="15.75" customHeight="1" thickTop="1">
      <c r="A5" s="40">
        <v>150451</v>
      </c>
      <c r="B5" s="118">
        <v>558</v>
      </c>
      <c r="C5" s="118">
        <v>17847</v>
      </c>
      <c r="D5" s="118">
        <v>1037</v>
      </c>
      <c r="E5" s="118">
        <v>1613</v>
      </c>
      <c r="F5" s="118">
        <v>3764</v>
      </c>
      <c r="G5" s="119">
        <v>125632</v>
      </c>
      <c r="H5" s="120">
        <v>1424</v>
      </c>
      <c r="I5" s="121">
        <v>42240</v>
      </c>
      <c r="J5" s="122">
        <v>106787</v>
      </c>
      <c r="K5" s="123">
        <v>37</v>
      </c>
      <c r="L5" s="124">
        <v>12</v>
      </c>
      <c r="M5" s="124">
        <v>9</v>
      </c>
      <c r="N5" s="124">
        <v>13</v>
      </c>
      <c r="O5" s="125">
        <v>3</v>
      </c>
      <c r="P5" s="123">
        <v>220</v>
      </c>
      <c r="Q5" s="125">
        <v>3</v>
      </c>
      <c r="R5" s="126">
        <v>3</v>
      </c>
      <c r="S5" s="125">
        <v>1</v>
      </c>
      <c r="T5" s="123">
        <v>105.3</v>
      </c>
      <c r="U5" s="124">
        <v>96.6</v>
      </c>
      <c r="V5" s="125">
        <v>98.9</v>
      </c>
      <c r="W5" s="127">
        <v>16692</v>
      </c>
      <c r="X5" s="128" t="s">
        <v>0</v>
      </c>
    </row>
    <row r="6" spans="1:24" ht="15.75" customHeight="1">
      <c r="A6" s="41">
        <v>20190</v>
      </c>
      <c r="B6" s="129">
        <v>135</v>
      </c>
      <c r="C6" s="129">
        <v>1825</v>
      </c>
      <c r="D6" s="129">
        <v>79</v>
      </c>
      <c r="E6" s="129">
        <v>453</v>
      </c>
      <c r="F6" s="129">
        <v>552</v>
      </c>
      <c r="G6" s="130">
        <v>17146</v>
      </c>
      <c r="H6" s="131">
        <v>481</v>
      </c>
      <c r="I6" s="132">
        <v>14326</v>
      </c>
      <c r="J6" s="133">
        <v>5383</v>
      </c>
      <c r="K6" s="134">
        <v>13</v>
      </c>
      <c r="L6" s="135">
        <v>2</v>
      </c>
      <c r="M6" s="135">
        <v>2</v>
      </c>
      <c r="N6" s="135">
        <v>2</v>
      </c>
      <c r="O6" s="136">
        <v>7</v>
      </c>
      <c r="P6" s="134">
        <v>51</v>
      </c>
      <c r="Q6" s="136"/>
      <c r="R6" s="137"/>
      <c r="S6" s="136"/>
      <c r="T6" s="134">
        <v>17.9</v>
      </c>
      <c r="U6" s="135">
        <v>16.6</v>
      </c>
      <c r="V6" s="136">
        <v>41</v>
      </c>
      <c r="W6" s="138">
        <v>1682</v>
      </c>
      <c r="X6" s="139" t="s">
        <v>29</v>
      </c>
    </row>
    <row r="7" spans="1:24" ht="15.75" customHeight="1">
      <c r="A7" s="42">
        <v>16160</v>
      </c>
      <c r="B7" s="129">
        <v>127</v>
      </c>
      <c r="C7" s="129">
        <v>1125</v>
      </c>
      <c r="D7" s="129">
        <v>46</v>
      </c>
      <c r="E7" s="129">
        <v>362</v>
      </c>
      <c r="F7" s="129">
        <v>426</v>
      </c>
      <c r="G7" s="130">
        <v>14074</v>
      </c>
      <c r="H7" s="131">
        <v>345</v>
      </c>
      <c r="I7" s="132">
        <v>12071</v>
      </c>
      <c r="J7" s="133">
        <v>3744</v>
      </c>
      <c r="K7" s="134">
        <v>8</v>
      </c>
      <c r="L7" s="135">
        <v>2</v>
      </c>
      <c r="M7" s="135">
        <v>4</v>
      </c>
      <c r="N7" s="135">
        <v>2</v>
      </c>
      <c r="O7" s="136">
        <v>0</v>
      </c>
      <c r="P7" s="134">
        <v>51</v>
      </c>
      <c r="Q7" s="136"/>
      <c r="R7" s="137"/>
      <c r="S7" s="136"/>
      <c r="T7" s="134">
        <v>14.8</v>
      </c>
      <c r="U7" s="135">
        <v>13.5</v>
      </c>
      <c r="V7" s="136">
        <v>17.9</v>
      </c>
      <c r="W7" s="138">
        <v>1658</v>
      </c>
      <c r="X7" s="139" t="s">
        <v>33</v>
      </c>
    </row>
    <row r="8" spans="1:24" ht="15.75" customHeight="1">
      <c r="A8" s="41">
        <v>12603</v>
      </c>
      <c r="B8" s="129">
        <v>74</v>
      </c>
      <c r="C8" s="129">
        <v>477</v>
      </c>
      <c r="D8" s="129">
        <v>20</v>
      </c>
      <c r="E8" s="129">
        <v>265</v>
      </c>
      <c r="F8" s="129">
        <v>363</v>
      </c>
      <c r="G8" s="130">
        <v>11404</v>
      </c>
      <c r="H8" s="131">
        <v>230</v>
      </c>
      <c r="I8" s="132">
        <v>10520</v>
      </c>
      <c r="J8" s="133">
        <v>1853</v>
      </c>
      <c r="K8" s="134">
        <v>4</v>
      </c>
      <c r="L8" s="135">
        <v>1</v>
      </c>
      <c r="M8" s="135">
        <v>3</v>
      </c>
      <c r="N8" s="135">
        <v>0</v>
      </c>
      <c r="O8" s="136">
        <v>0</v>
      </c>
      <c r="P8" s="134">
        <v>63</v>
      </c>
      <c r="Q8" s="136"/>
      <c r="R8" s="137"/>
      <c r="S8" s="136"/>
      <c r="T8" s="134">
        <v>20.6</v>
      </c>
      <c r="U8" s="135">
        <v>18.9</v>
      </c>
      <c r="V8" s="136">
        <v>18.1</v>
      </c>
      <c r="W8" s="138">
        <v>1980</v>
      </c>
      <c r="X8" s="139" t="s">
        <v>31</v>
      </c>
    </row>
    <row r="9" spans="1:24" ht="15.75" customHeight="1">
      <c r="A9" s="42">
        <v>162617</v>
      </c>
      <c r="B9" s="129">
        <v>797</v>
      </c>
      <c r="C9" s="129">
        <v>16953</v>
      </c>
      <c r="D9" s="129">
        <v>1121</v>
      </c>
      <c r="E9" s="129">
        <v>1815</v>
      </c>
      <c r="F9" s="129">
        <v>3988</v>
      </c>
      <c r="G9" s="130">
        <v>137943</v>
      </c>
      <c r="H9" s="131">
        <v>2188</v>
      </c>
      <c r="I9" s="132">
        <v>48074</v>
      </c>
      <c r="J9" s="133">
        <v>112355</v>
      </c>
      <c r="K9" s="134">
        <v>53</v>
      </c>
      <c r="L9" s="135">
        <v>18</v>
      </c>
      <c r="M9" s="135">
        <v>9</v>
      </c>
      <c r="N9" s="135">
        <v>9</v>
      </c>
      <c r="O9" s="136">
        <v>17</v>
      </c>
      <c r="P9" s="134">
        <v>295</v>
      </c>
      <c r="Q9" s="136">
        <v>5</v>
      </c>
      <c r="R9" s="137">
        <v>2</v>
      </c>
      <c r="S9" s="136">
        <v>2</v>
      </c>
      <c r="T9" s="134">
        <v>130.8</v>
      </c>
      <c r="U9" s="135">
        <v>120</v>
      </c>
      <c r="V9" s="136">
        <v>191</v>
      </c>
      <c r="W9" s="138">
        <v>7156</v>
      </c>
      <c r="X9" s="139" t="s">
        <v>1</v>
      </c>
    </row>
    <row r="10" spans="1:24" ht="15.75" customHeight="1">
      <c r="A10" s="41">
        <v>20131</v>
      </c>
      <c r="B10" s="129">
        <v>158</v>
      </c>
      <c r="C10" s="129">
        <v>753</v>
      </c>
      <c r="D10" s="129">
        <v>69</v>
      </c>
      <c r="E10" s="129">
        <v>356</v>
      </c>
      <c r="F10" s="129">
        <v>702</v>
      </c>
      <c r="G10" s="130">
        <v>18093</v>
      </c>
      <c r="H10" s="131">
        <v>331</v>
      </c>
      <c r="I10" s="132">
        <v>16034</v>
      </c>
      <c r="J10" s="133">
        <v>3766</v>
      </c>
      <c r="K10" s="134">
        <v>7</v>
      </c>
      <c r="L10" s="135">
        <v>4</v>
      </c>
      <c r="M10" s="135">
        <v>1</v>
      </c>
      <c r="N10" s="135">
        <v>1</v>
      </c>
      <c r="O10" s="136">
        <v>1</v>
      </c>
      <c r="P10" s="134">
        <v>140</v>
      </c>
      <c r="Q10" s="136">
        <v>1</v>
      </c>
      <c r="R10" s="137">
        <v>1</v>
      </c>
      <c r="S10" s="136"/>
      <c r="T10" s="134">
        <v>17.8</v>
      </c>
      <c r="U10" s="135">
        <v>16.3</v>
      </c>
      <c r="V10" s="136">
        <v>27.1</v>
      </c>
      <c r="W10" s="138">
        <v>1669</v>
      </c>
      <c r="X10" s="139" t="s">
        <v>28</v>
      </c>
    </row>
    <row r="11" spans="1:24" ht="15.75" customHeight="1">
      <c r="A11" s="42">
        <v>71448</v>
      </c>
      <c r="B11" s="129">
        <v>332</v>
      </c>
      <c r="C11" s="129">
        <v>8491</v>
      </c>
      <c r="D11" s="129">
        <v>353</v>
      </c>
      <c r="E11" s="129">
        <v>465</v>
      </c>
      <c r="F11" s="129">
        <v>1664</v>
      </c>
      <c r="G11" s="130">
        <v>60143</v>
      </c>
      <c r="H11" s="131">
        <v>487</v>
      </c>
      <c r="I11" s="132">
        <v>25095</v>
      </c>
      <c r="J11" s="133">
        <v>45866</v>
      </c>
      <c r="K11" s="134">
        <v>29</v>
      </c>
      <c r="L11" s="135">
        <v>10</v>
      </c>
      <c r="M11" s="135">
        <v>9</v>
      </c>
      <c r="N11" s="135">
        <v>6</v>
      </c>
      <c r="O11" s="136">
        <v>4</v>
      </c>
      <c r="P11" s="134">
        <v>59</v>
      </c>
      <c r="Q11" s="136">
        <v>1</v>
      </c>
      <c r="R11" s="137"/>
      <c r="S11" s="136">
        <v>1</v>
      </c>
      <c r="T11" s="134">
        <v>49.6</v>
      </c>
      <c r="U11" s="135">
        <v>45.5</v>
      </c>
      <c r="V11" s="136">
        <v>50.5</v>
      </c>
      <c r="W11" s="138">
        <v>1896</v>
      </c>
      <c r="X11" s="139" t="s">
        <v>2</v>
      </c>
    </row>
    <row r="12" spans="1:24" ht="15.75" customHeight="1">
      <c r="A12" s="41">
        <v>21125</v>
      </c>
      <c r="B12" s="129">
        <v>110</v>
      </c>
      <c r="C12" s="129">
        <v>1943</v>
      </c>
      <c r="D12" s="129">
        <v>79</v>
      </c>
      <c r="E12" s="129">
        <v>390</v>
      </c>
      <c r="F12" s="129">
        <v>501</v>
      </c>
      <c r="G12" s="130">
        <v>18102</v>
      </c>
      <c r="H12" s="131">
        <v>325</v>
      </c>
      <c r="I12" s="132">
        <v>12398</v>
      </c>
      <c r="J12" s="133">
        <v>8402</v>
      </c>
      <c r="K12" s="134">
        <v>9</v>
      </c>
      <c r="L12" s="135">
        <v>4</v>
      </c>
      <c r="M12" s="135">
        <v>2</v>
      </c>
      <c r="N12" s="135">
        <v>2</v>
      </c>
      <c r="O12" s="136">
        <v>1</v>
      </c>
      <c r="P12" s="134">
        <v>26</v>
      </c>
      <c r="Q12" s="136">
        <v>1</v>
      </c>
      <c r="R12" s="137">
        <v>1</v>
      </c>
      <c r="S12" s="136"/>
      <c r="T12" s="134">
        <v>27.9</v>
      </c>
      <c r="U12" s="135">
        <v>25.6</v>
      </c>
      <c r="V12" s="136">
        <v>31.2</v>
      </c>
      <c r="W12" s="138">
        <v>1767</v>
      </c>
      <c r="X12" s="139" t="s">
        <v>21</v>
      </c>
    </row>
    <row r="13" spans="1:24" ht="15.75" customHeight="1">
      <c r="A13" s="42">
        <v>32462</v>
      </c>
      <c r="B13" s="129">
        <v>232</v>
      </c>
      <c r="C13" s="129">
        <v>3276</v>
      </c>
      <c r="D13" s="129">
        <v>258</v>
      </c>
      <c r="E13" s="129">
        <v>552</v>
      </c>
      <c r="F13" s="129">
        <v>898</v>
      </c>
      <c r="G13" s="130">
        <v>27246</v>
      </c>
      <c r="H13" s="131">
        <v>535</v>
      </c>
      <c r="I13" s="132">
        <v>15822</v>
      </c>
      <c r="J13" s="133">
        <v>16105</v>
      </c>
      <c r="K13" s="134">
        <v>16</v>
      </c>
      <c r="L13" s="135">
        <v>9</v>
      </c>
      <c r="M13" s="135">
        <v>2</v>
      </c>
      <c r="N13" s="135">
        <v>2</v>
      </c>
      <c r="O13" s="136">
        <v>3</v>
      </c>
      <c r="P13" s="134">
        <v>83</v>
      </c>
      <c r="Q13" s="136">
        <v>2</v>
      </c>
      <c r="R13" s="137">
        <v>1</v>
      </c>
      <c r="S13" s="136"/>
      <c r="T13" s="134">
        <v>52.3</v>
      </c>
      <c r="U13" s="135">
        <v>48</v>
      </c>
      <c r="V13" s="136">
        <v>45.2</v>
      </c>
      <c r="W13" s="138">
        <v>8150</v>
      </c>
      <c r="X13" s="139" t="s">
        <v>3</v>
      </c>
    </row>
    <row r="14" spans="1:24" ht="15.75" customHeight="1">
      <c r="A14" s="41">
        <v>60159</v>
      </c>
      <c r="B14" s="129">
        <v>326</v>
      </c>
      <c r="C14" s="129">
        <v>4663</v>
      </c>
      <c r="D14" s="129">
        <v>423</v>
      </c>
      <c r="E14" s="129">
        <v>1146</v>
      </c>
      <c r="F14" s="129">
        <v>2062</v>
      </c>
      <c r="G14" s="130">
        <v>51539</v>
      </c>
      <c r="H14" s="131">
        <v>1221</v>
      </c>
      <c r="I14" s="132">
        <v>20116</v>
      </c>
      <c r="J14" s="133">
        <v>38822</v>
      </c>
      <c r="K14" s="134">
        <v>34</v>
      </c>
      <c r="L14" s="135">
        <v>10</v>
      </c>
      <c r="M14" s="135">
        <v>8</v>
      </c>
      <c r="N14" s="135">
        <v>8</v>
      </c>
      <c r="O14" s="136">
        <v>8</v>
      </c>
      <c r="P14" s="134">
        <v>182</v>
      </c>
      <c r="Q14" s="136">
        <v>2</v>
      </c>
      <c r="R14" s="137">
        <v>2</v>
      </c>
      <c r="S14" s="136">
        <v>1</v>
      </c>
      <c r="T14" s="134">
        <v>78.2</v>
      </c>
      <c r="U14" s="135">
        <v>71.8</v>
      </c>
      <c r="V14" s="136">
        <v>91.7</v>
      </c>
      <c r="W14" s="138">
        <v>3350</v>
      </c>
      <c r="X14" s="139" t="s">
        <v>4</v>
      </c>
    </row>
    <row r="15" spans="1:24" ht="15.75" customHeight="1">
      <c r="A15" s="42">
        <v>71541</v>
      </c>
      <c r="B15" s="129">
        <v>458</v>
      </c>
      <c r="C15" s="129">
        <v>6813</v>
      </c>
      <c r="D15" s="129">
        <v>257</v>
      </c>
      <c r="E15" s="129">
        <v>855</v>
      </c>
      <c r="F15" s="129">
        <v>2137</v>
      </c>
      <c r="G15" s="130">
        <v>61021</v>
      </c>
      <c r="H15" s="131">
        <v>1062</v>
      </c>
      <c r="I15" s="132">
        <v>31765</v>
      </c>
      <c r="J15" s="133">
        <v>38714</v>
      </c>
      <c r="K15" s="134">
        <v>26</v>
      </c>
      <c r="L15" s="135">
        <v>9</v>
      </c>
      <c r="M15" s="135">
        <v>9</v>
      </c>
      <c r="N15" s="135">
        <v>3</v>
      </c>
      <c r="O15" s="136">
        <v>5</v>
      </c>
      <c r="P15" s="134">
        <v>207</v>
      </c>
      <c r="Q15" s="136">
        <v>2</v>
      </c>
      <c r="R15" s="137">
        <v>2</v>
      </c>
      <c r="S15" s="136">
        <v>1</v>
      </c>
      <c r="T15" s="134">
        <v>33.2</v>
      </c>
      <c r="U15" s="135">
        <v>30.5</v>
      </c>
      <c r="V15" s="136">
        <v>44.7</v>
      </c>
      <c r="W15" s="138">
        <v>3891</v>
      </c>
      <c r="X15" s="139" t="s">
        <v>20</v>
      </c>
    </row>
    <row r="16" spans="1:24" ht="15.75" customHeight="1">
      <c r="A16" s="41">
        <v>29658</v>
      </c>
      <c r="B16" s="129">
        <v>271</v>
      </c>
      <c r="C16" s="129">
        <v>3116</v>
      </c>
      <c r="D16" s="129">
        <v>79</v>
      </c>
      <c r="E16" s="129">
        <v>213</v>
      </c>
      <c r="F16" s="129">
        <v>985</v>
      </c>
      <c r="G16" s="130">
        <v>24994</v>
      </c>
      <c r="H16" s="131">
        <v>273</v>
      </c>
      <c r="I16" s="132">
        <v>11147</v>
      </c>
      <c r="J16" s="133">
        <v>18238</v>
      </c>
      <c r="K16" s="134">
        <v>20</v>
      </c>
      <c r="L16" s="135">
        <v>5</v>
      </c>
      <c r="M16" s="135">
        <v>7</v>
      </c>
      <c r="N16" s="135">
        <v>4</v>
      </c>
      <c r="O16" s="136">
        <v>4</v>
      </c>
      <c r="P16" s="134">
        <v>150</v>
      </c>
      <c r="Q16" s="136">
        <v>3</v>
      </c>
      <c r="R16" s="137">
        <v>3</v>
      </c>
      <c r="S16" s="136"/>
      <c r="T16" s="134">
        <v>7.1</v>
      </c>
      <c r="U16" s="135">
        <v>6.6</v>
      </c>
      <c r="V16" s="136">
        <v>16.7</v>
      </c>
      <c r="W16" s="138">
        <v>4187</v>
      </c>
      <c r="X16" s="139" t="s">
        <v>19</v>
      </c>
    </row>
    <row r="17" spans="1:24" ht="15.75" customHeight="1" thickBot="1">
      <c r="A17" s="43">
        <v>13309</v>
      </c>
      <c r="B17" s="140">
        <v>134</v>
      </c>
      <c r="C17" s="140">
        <v>791</v>
      </c>
      <c r="D17" s="140">
        <v>56</v>
      </c>
      <c r="E17" s="140">
        <v>140</v>
      </c>
      <c r="F17" s="140">
        <v>481</v>
      </c>
      <c r="G17" s="141">
        <v>11707</v>
      </c>
      <c r="H17" s="142">
        <v>85</v>
      </c>
      <c r="I17" s="143">
        <v>9067</v>
      </c>
      <c r="J17" s="144">
        <v>4157</v>
      </c>
      <c r="K17" s="145">
        <v>8</v>
      </c>
      <c r="L17" s="146">
        <v>3</v>
      </c>
      <c r="M17" s="146">
        <v>2</v>
      </c>
      <c r="N17" s="146">
        <v>1</v>
      </c>
      <c r="O17" s="147">
        <v>2</v>
      </c>
      <c r="P17" s="145">
        <v>92</v>
      </c>
      <c r="Q17" s="147">
        <v>1</v>
      </c>
      <c r="R17" s="148">
        <v>2</v>
      </c>
      <c r="S17" s="147"/>
      <c r="T17" s="145">
        <v>4.3</v>
      </c>
      <c r="U17" s="146">
        <v>3.9</v>
      </c>
      <c r="V17" s="147">
        <v>4.7</v>
      </c>
      <c r="W17" s="149">
        <v>3517</v>
      </c>
      <c r="X17" s="150" t="s">
        <v>24</v>
      </c>
    </row>
    <row r="18" spans="1:24" ht="27" customHeight="1" thickBot="1" thickTop="1">
      <c r="A18" s="49">
        <f>SUM(A5:A17)</f>
        <v>681854</v>
      </c>
      <c r="B18" s="50">
        <f>SUM(B5:B17)</f>
        <v>3712</v>
      </c>
      <c r="C18" s="50">
        <f>SUM(C5:C17)</f>
        <v>68073</v>
      </c>
      <c r="D18" s="50">
        <f>SUM(D5:D17)</f>
        <v>3877</v>
      </c>
      <c r="E18" s="50">
        <f aca="true" t="shared" si="0" ref="E18:W18">SUM(E5:E17)</f>
        <v>8625</v>
      </c>
      <c r="F18" s="50">
        <f t="shared" si="0"/>
        <v>18523</v>
      </c>
      <c r="G18" s="51">
        <f t="shared" si="0"/>
        <v>579044</v>
      </c>
      <c r="H18" s="52">
        <f t="shared" si="0"/>
        <v>8987</v>
      </c>
      <c r="I18" s="53">
        <f t="shared" si="0"/>
        <v>268675</v>
      </c>
      <c r="J18" s="54">
        <f t="shared" si="0"/>
        <v>404192</v>
      </c>
      <c r="K18" s="55">
        <f t="shared" si="0"/>
        <v>264</v>
      </c>
      <c r="L18" s="56">
        <f t="shared" si="0"/>
        <v>89</v>
      </c>
      <c r="M18" s="56">
        <f t="shared" si="0"/>
        <v>67</v>
      </c>
      <c r="N18" s="56">
        <f t="shared" si="0"/>
        <v>53</v>
      </c>
      <c r="O18" s="57">
        <f>SUM(O5:O17)</f>
        <v>55</v>
      </c>
      <c r="P18" s="55">
        <f t="shared" si="0"/>
        <v>1619</v>
      </c>
      <c r="Q18" s="57">
        <f t="shared" si="0"/>
        <v>21</v>
      </c>
      <c r="R18" s="58">
        <f t="shared" si="0"/>
        <v>17</v>
      </c>
      <c r="S18" s="57">
        <f t="shared" si="0"/>
        <v>6</v>
      </c>
      <c r="T18" s="55">
        <f t="shared" si="0"/>
        <v>559.8000000000001</v>
      </c>
      <c r="U18" s="56">
        <f t="shared" si="0"/>
        <v>513.8000000000001</v>
      </c>
      <c r="V18" s="57">
        <f t="shared" si="0"/>
        <v>678.7000000000002</v>
      </c>
      <c r="W18" s="59">
        <f t="shared" si="0"/>
        <v>57595</v>
      </c>
      <c r="X18" s="60" t="s">
        <v>43</v>
      </c>
    </row>
    <row r="19" spans="1:24" ht="15.75" customHeight="1" thickTop="1">
      <c r="A19" s="61">
        <v>94348</v>
      </c>
      <c r="B19" s="151">
        <v>516</v>
      </c>
      <c r="C19" s="151">
        <v>11731</v>
      </c>
      <c r="D19" s="151">
        <v>420</v>
      </c>
      <c r="E19" s="151">
        <v>941</v>
      </c>
      <c r="F19" s="151">
        <v>2227</v>
      </c>
      <c r="G19" s="152">
        <v>78513</v>
      </c>
      <c r="H19" s="153">
        <v>942</v>
      </c>
      <c r="I19" s="154">
        <v>31481</v>
      </c>
      <c r="J19" s="155">
        <v>61925</v>
      </c>
      <c r="K19" s="156">
        <v>55</v>
      </c>
      <c r="L19" s="157">
        <v>16</v>
      </c>
      <c r="M19" s="157">
        <v>10</v>
      </c>
      <c r="N19" s="157">
        <v>7</v>
      </c>
      <c r="O19" s="158">
        <v>22</v>
      </c>
      <c r="P19" s="156">
        <v>168</v>
      </c>
      <c r="Q19" s="158">
        <v>3</v>
      </c>
      <c r="R19" s="159">
        <v>1</v>
      </c>
      <c r="S19" s="158">
        <v>2</v>
      </c>
      <c r="T19" s="156">
        <v>45.8</v>
      </c>
      <c r="U19" s="157">
        <v>42</v>
      </c>
      <c r="V19" s="158">
        <v>88</v>
      </c>
      <c r="W19" s="160">
        <v>6692</v>
      </c>
      <c r="X19" s="161" t="s">
        <v>5</v>
      </c>
    </row>
    <row r="20" spans="1:24" ht="15.75" customHeight="1">
      <c r="A20" s="41">
        <v>23818</v>
      </c>
      <c r="B20" s="129">
        <v>107</v>
      </c>
      <c r="C20" s="129">
        <v>1212</v>
      </c>
      <c r="D20" s="129">
        <v>85</v>
      </c>
      <c r="E20" s="129">
        <v>547</v>
      </c>
      <c r="F20" s="129">
        <v>572</v>
      </c>
      <c r="G20" s="130">
        <v>21295</v>
      </c>
      <c r="H20" s="131">
        <v>419</v>
      </c>
      <c r="I20" s="132">
        <v>19548</v>
      </c>
      <c r="J20" s="133">
        <v>3851</v>
      </c>
      <c r="K20" s="134">
        <v>10</v>
      </c>
      <c r="L20" s="135">
        <v>5</v>
      </c>
      <c r="M20" s="135">
        <v>2</v>
      </c>
      <c r="N20" s="135">
        <v>1</v>
      </c>
      <c r="O20" s="136">
        <v>2</v>
      </c>
      <c r="P20" s="134">
        <v>72</v>
      </c>
      <c r="Q20" s="136"/>
      <c r="R20" s="137">
        <v>1</v>
      </c>
      <c r="S20" s="136"/>
      <c r="T20" s="134">
        <v>20.8</v>
      </c>
      <c r="U20" s="135">
        <v>19.1</v>
      </c>
      <c r="V20" s="136">
        <v>29.2</v>
      </c>
      <c r="W20" s="138">
        <v>2438</v>
      </c>
      <c r="X20" s="139" t="s">
        <v>26</v>
      </c>
    </row>
    <row r="21" spans="1:24" ht="15.75" customHeight="1">
      <c r="A21" s="42">
        <v>43385</v>
      </c>
      <c r="B21" s="129">
        <v>348</v>
      </c>
      <c r="C21" s="129">
        <v>5578</v>
      </c>
      <c r="D21" s="129">
        <v>336</v>
      </c>
      <c r="E21" s="129">
        <v>777</v>
      </c>
      <c r="F21" s="129">
        <v>1390</v>
      </c>
      <c r="G21" s="130">
        <v>34956</v>
      </c>
      <c r="H21" s="131">
        <v>668</v>
      </c>
      <c r="I21" s="132">
        <v>8501</v>
      </c>
      <c r="J21" s="133">
        <v>34216</v>
      </c>
      <c r="K21" s="134">
        <v>17</v>
      </c>
      <c r="L21" s="135">
        <v>8</v>
      </c>
      <c r="M21" s="135">
        <v>4</v>
      </c>
      <c r="N21" s="135">
        <v>3</v>
      </c>
      <c r="O21" s="136">
        <v>2</v>
      </c>
      <c r="P21" s="134">
        <v>84</v>
      </c>
      <c r="Q21" s="136">
        <v>2</v>
      </c>
      <c r="R21" s="137">
        <v>1</v>
      </c>
      <c r="S21" s="136">
        <v>1</v>
      </c>
      <c r="T21" s="134">
        <v>31.4</v>
      </c>
      <c r="U21" s="135">
        <v>28.8</v>
      </c>
      <c r="V21" s="136">
        <v>33.1</v>
      </c>
      <c r="W21" s="138">
        <v>6643</v>
      </c>
      <c r="X21" s="139" t="s">
        <v>6</v>
      </c>
    </row>
    <row r="22" spans="1:24" ht="15.75" customHeight="1">
      <c r="A22" s="41">
        <v>14454</v>
      </c>
      <c r="B22" s="129">
        <v>99</v>
      </c>
      <c r="C22" s="129">
        <v>1306</v>
      </c>
      <c r="D22" s="129">
        <v>83</v>
      </c>
      <c r="E22" s="129">
        <v>311</v>
      </c>
      <c r="F22" s="129">
        <v>488</v>
      </c>
      <c r="G22" s="130">
        <v>12167</v>
      </c>
      <c r="H22" s="131">
        <v>331</v>
      </c>
      <c r="I22" s="132">
        <v>6306</v>
      </c>
      <c r="J22" s="133">
        <v>7817</v>
      </c>
      <c r="K22" s="134">
        <v>7</v>
      </c>
      <c r="L22" s="135">
        <v>3</v>
      </c>
      <c r="M22" s="135">
        <v>2</v>
      </c>
      <c r="N22" s="135">
        <v>0</v>
      </c>
      <c r="O22" s="136">
        <v>2</v>
      </c>
      <c r="P22" s="134">
        <v>47</v>
      </c>
      <c r="Q22" s="136">
        <v>1</v>
      </c>
      <c r="R22" s="137">
        <v>2</v>
      </c>
      <c r="S22" s="136"/>
      <c r="T22" s="134">
        <v>11.3</v>
      </c>
      <c r="U22" s="135">
        <v>10.4</v>
      </c>
      <c r="V22" s="136">
        <v>10.1</v>
      </c>
      <c r="W22" s="138">
        <v>4300</v>
      </c>
      <c r="X22" s="139" t="s">
        <v>27</v>
      </c>
    </row>
    <row r="23" spans="1:24" ht="15.75" customHeight="1">
      <c r="A23" s="42">
        <v>75815</v>
      </c>
      <c r="B23" s="129">
        <v>441</v>
      </c>
      <c r="C23" s="129">
        <v>7406</v>
      </c>
      <c r="D23" s="129">
        <v>175</v>
      </c>
      <c r="E23" s="129">
        <v>1105</v>
      </c>
      <c r="F23" s="129">
        <v>1862</v>
      </c>
      <c r="G23" s="130">
        <v>64826</v>
      </c>
      <c r="H23" s="131">
        <v>1131</v>
      </c>
      <c r="I23" s="132">
        <v>33852</v>
      </c>
      <c r="J23" s="133">
        <v>40832</v>
      </c>
      <c r="K23" s="134">
        <v>34</v>
      </c>
      <c r="L23" s="135">
        <v>11</v>
      </c>
      <c r="M23" s="135">
        <v>9</v>
      </c>
      <c r="N23" s="135">
        <v>7</v>
      </c>
      <c r="O23" s="136">
        <v>7</v>
      </c>
      <c r="P23" s="134">
        <v>232</v>
      </c>
      <c r="Q23" s="136">
        <v>4</v>
      </c>
      <c r="R23" s="137">
        <v>1</v>
      </c>
      <c r="S23" s="136">
        <v>2</v>
      </c>
      <c r="T23" s="134">
        <v>110.1</v>
      </c>
      <c r="U23" s="135">
        <v>101.1</v>
      </c>
      <c r="V23" s="136">
        <v>120.1</v>
      </c>
      <c r="W23" s="138">
        <v>8003</v>
      </c>
      <c r="X23" s="139" t="s">
        <v>7</v>
      </c>
    </row>
    <row r="24" spans="1:24" ht="15.75" customHeight="1">
      <c r="A24" s="41">
        <v>33501</v>
      </c>
      <c r="B24" s="129">
        <v>169</v>
      </c>
      <c r="C24" s="129">
        <v>3418</v>
      </c>
      <c r="D24" s="129">
        <v>113</v>
      </c>
      <c r="E24" s="129">
        <v>478</v>
      </c>
      <c r="F24" s="129">
        <v>866</v>
      </c>
      <c r="G24" s="130">
        <v>28457</v>
      </c>
      <c r="H24" s="131">
        <v>520</v>
      </c>
      <c r="I24" s="132">
        <v>8790</v>
      </c>
      <c r="J24" s="133">
        <v>24191</v>
      </c>
      <c r="K24" s="134">
        <v>19</v>
      </c>
      <c r="L24" s="135">
        <v>8</v>
      </c>
      <c r="M24" s="135">
        <v>0</v>
      </c>
      <c r="N24" s="135">
        <v>8</v>
      </c>
      <c r="O24" s="136">
        <v>3</v>
      </c>
      <c r="P24" s="134">
        <v>39</v>
      </c>
      <c r="Q24" s="136">
        <v>2</v>
      </c>
      <c r="R24" s="137">
        <v>1</v>
      </c>
      <c r="S24" s="136"/>
      <c r="T24" s="134">
        <v>81.8</v>
      </c>
      <c r="U24" s="135">
        <v>75</v>
      </c>
      <c r="V24" s="136">
        <v>65.1</v>
      </c>
      <c r="W24" s="138">
        <v>3466</v>
      </c>
      <c r="X24" s="139" t="s">
        <v>8</v>
      </c>
    </row>
    <row r="25" spans="1:24" ht="15.75" customHeight="1">
      <c r="A25" s="42">
        <v>16144</v>
      </c>
      <c r="B25" s="129">
        <v>76</v>
      </c>
      <c r="C25" s="129">
        <v>1029</v>
      </c>
      <c r="D25" s="129">
        <v>29</v>
      </c>
      <c r="E25" s="129">
        <v>211</v>
      </c>
      <c r="F25" s="129">
        <v>464</v>
      </c>
      <c r="G25" s="130">
        <v>14335</v>
      </c>
      <c r="H25" s="131">
        <v>85</v>
      </c>
      <c r="I25" s="132">
        <v>12654</v>
      </c>
      <c r="J25" s="133">
        <v>3405</v>
      </c>
      <c r="K25" s="134">
        <v>7</v>
      </c>
      <c r="L25" s="135">
        <v>3</v>
      </c>
      <c r="M25" s="135">
        <v>1</v>
      </c>
      <c r="N25" s="135">
        <v>0</v>
      </c>
      <c r="O25" s="136">
        <v>3</v>
      </c>
      <c r="P25" s="134">
        <v>64</v>
      </c>
      <c r="Q25" s="136"/>
      <c r="R25" s="137"/>
      <c r="S25" s="136"/>
      <c r="T25" s="134">
        <v>7.4</v>
      </c>
      <c r="U25" s="135">
        <v>6.8</v>
      </c>
      <c r="V25" s="136">
        <v>5.5</v>
      </c>
      <c r="W25" s="138">
        <v>1618</v>
      </c>
      <c r="X25" s="139" t="s">
        <v>32</v>
      </c>
    </row>
    <row r="26" spans="1:24" ht="15.75" customHeight="1">
      <c r="A26" s="41">
        <v>38749</v>
      </c>
      <c r="B26" s="129">
        <v>215</v>
      </c>
      <c r="C26" s="129">
        <v>2982</v>
      </c>
      <c r="D26" s="129">
        <v>202</v>
      </c>
      <c r="E26" s="129">
        <v>435</v>
      </c>
      <c r="F26" s="129">
        <v>1035</v>
      </c>
      <c r="G26" s="130">
        <v>33880</v>
      </c>
      <c r="H26" s="131">
        <v>599</v>
      </c>
      <c r="I26" s="132">
        <v>17113</v>
      </c>
      <c r="J26" s="133">
        <v>21037</v>
      </c>
      <c r="K26" s="134">
        <v>17</v>
      </c>
      <c r="L26" s="135">
        <v>7</v>
      </c>
      <c r="M26" s="135">
        <v>5</v>
      </c>
      <c r="N26" s="135">
        <v>1</v>
      </c>
      <c r="O26" s="136">
        <v>4</v>
      </c>
      <c r="P26" s="134">
        <v>85</v>
      </c>
      <c r="Q26" s="136">
        <v>4</v>
      </c>
      <c r="R26" s="137">
        <v>2</v>
      </c>
      <c r="S26" s="136">
        <v>1</v>
      </c>
      <c r="T26" s="134">
        <v>44.8</v>
      </c>
      <c r="U26" s="135">
        <v>41.1</v>
      </c>
      <c r="V26" s="136">
        <v>39.3</v>
      </c>
      <c r="W26" s="138">
        <v>9250</v>
      </c>
      <c r="X26" s="139" t="s">
        <v>9</v>
      </c>
    </row>
    <row r="27" spans="1:24" ht="15.75" customHeight="1">
      <c r="A27" s="42">
        <v>33107</v>
      </c>
      <c r="B27" s="129">
        <v>289</v>
      </c>
      <c r="C27" s="129">
        <v>3250</v>
      </c>
      <c r="D27" s="129">
        <v>290</v>
      </c>
      <c r="E27" s="129">
        <v>534</v>
      </c>
      <c r="F27" s="129">
        <v>1011</v>
      </c>
      <c r="G27" s="130">
        <v>27733</v>
      </c>
      <c r="H27" s="131">
        <v>555</v>
      </c>
      <c r="I27" s="132">
        <v>12370</v>
      </c>
      <c r="J27" s="133">
        <v>20182</v>
      </c>
      <c r="K27" s="134">
        <v>17</v>
      </c>
      <c r="L27" s="135">
        <v>7</v>
      </c>
      <c r="M27" s="135">
        <v>5</v>
      </c>
      <c r="N27" s="135">
        <v>2</v>
      </c>
      <c r="O27" s="136">
        <v>3</v>
      </c>
      <c r="P27" s="134">
        <v>143</v>
      </c>
      <c r="Q27" s="136">
        <v>3</v>
      </c>
      <c r="R27" s="137">
        <v>2</v>
      </c>
      <c r="S27" s="136"/>
      <c r="T27" s="134">
        <v>49.4</v>
      </c>
      <c r="U27" s="135">
        <v>45.1</v>
      </c>
      <c r="V27" s="136">
        <v>61.8</v>
      </c>
      <c r="W27" s="138">
        <v>4300</v>
      </c>
      <c r="X27" s="139" t="s">
        <v>10</v>
      </c>
    </row>
    <row r="28" spans="1:24" ht="15.75" customHeight="1">
      <c r="A28" s="41">
        <v>29122</v>
      </c>
      <c r="B28" s="129">
        <v>188</v>
      </c>
      <c r="C28" s="129">
        <v>2230</v>
      </c>
      <c r="D28" s="129">
        <v>73</v>
      </c>
      <c r="E28" s="129">
        <v>441</v>
      </c>
      <c r="F28" s="129">
        <v>733</v>
      </c>
      <c r="G28" s="130">
        <v>25457</v>
      </c>
      <c r="H28" s="131">
        <v>401</v>
      </c>
      <c r="I28" s="132">
        <v>14019</v>
      </c>
      <c r="J28" s="133">
        <v>14702</v>
      </c>
      <c r="K28" s="134">
        <v>14</v>
      </c>
      <c r="L28" s="135">
        <v>6</v>
      </c>
      <c r="M28" s="135">
        <v>4</v>
      </c>
      <c r="N28" s="135">
        <v>3</v>
      </c>
      <c r="O28" s="136">
        <v>1</v>
      </c>
      <c r="P28" s="134">
        <v>69</v>
      </c>
      <c r="Q28" s="136">
        <v>1</v>
      </c>
      <c r="R28" s="137">
        <v>1</v>
      </c>
      <c r="S28" s="136">
        <v>1</v>
      </c>
      <c r="T28" s="134">
        <v>23.6</v>
      </c>
      <c r="U28" s="135">
        <v>21.7</v>
      </c>
      <c r="V28" s="136">
        <v>29.8</v>
      </c>
      <c r="W28" s="138">
        <v>5473</v>
      </c>
      <c r="X28" s="139" t="s">
        <v>11</v>
      </c>
    </row>
    <row r="29" spans="1:24" ht="15.75" customHeight="1">
      <c r="A29" s="42">
        <v>20785</v>
      </c>
      <c r="B29" s="129">
        <v>136</v>
      </c>
      <c r="C29" s="129">
        <v>1213</v>
      </c>
      <c r="D29" s="129">
        <v>58</v>
      </c>
      <c r="E29" s="129">
        <v>501</v>
      </c>
      <c r="F29" s="129">
        <v>557</v>
      </c>
      <c r="G29" s="130">
        <v>18320</v>
      </c>
      <c r="H29" s="131">
        <v>518</v>
      </c>
      <c r="I29" s="132">
        <v>15343</v>
      </c>
      <c r="J29" s="133">
        <v>4924</v>
      </c>
      <c r="K29" s="134">
        <v>11</v>
      </c>
      <c r="L29" s="135">
        <v>5</v>
      </c>
      <c r="M29" s="135">
        <v>2</v>
      </c>
      <c r="N29" s="135">
        <v>1</v>
      </c>
      <c r="O29" s="136">
        <v>3</v>
      </c>
      <c r="P29" s="134">
        <v>57</v>
      </c>
      <c r="Q29" s="136">
        <v>1</v>
      </c>
      <c r="R29" s="137">
        <v>1</v>
      </c>
      <c r="S29" s="136"/>
      <c r="T29" s="134">
        <v>47.1</v>
      </c>
      <c r="U29" s="135">
        <v>43.3</v>
      </c>
      <c r="V29" s="136">
        <v>41.2</v>
      </c>
      <c r="W29" s="138">
        <v>3597</v>
      </c>
      <c r="X29" s="139" t="s">
        <v>22</v>
      </c>
    </row>
    <row r="30" spans="1:24" ht="15.75" customHeight="1">
      <c r="A30" s="62">
        <v>22021</v>
      </c>
      <c r="B30" s="129">
        <v>131</v>
      </c>
      <c r="C30" s="129">
        <v>2364</v>
      </c>
      <c r="D30" s="129">
        <v>82</v>
      </c>
      <c r="E30" s="129">
        <v>593</v>
      </c>
      <c r="F30" s="129">
        <v>493</v>
      </c>
      <c r="G30" s="130">
        <v>18358</v>
      </c>
      <c r="H30" s="131">
        <v>597</v>
      </c>
      <c r="I30" s="132">
        <v>13657</v>
      </c>
      <c r="J30" s="133">
        <v>7767</v>
      </c>
      <c r="K30" s="134">
        <v>8</v>
      </c>
      <c r="L30" s="135">
        <v>5</v>
      </c>
      <c r="M30" s="135">
        <v>1</v>
      </c>
      <c r="N30" s="135">
        <v>1</v>
      </c>
      <c r="O30" s="136">
        <v>1</v>
      </c>
      <c r="P30" s="134">
        <v>29</v>
      </c>
      <c r="Q30" s="136">
        <v>1</v>
      </c>
      <c r="R30" s="137">
        <v>1</v>
      </c>
      <c r="S30" s="136"/>
      <c r="T30" s="134">
        <v>37.5</v>
      </c>
      <c r="U30" s="135">
        <v>34.4</v>
      </c>
      <c r="V30" s="136">
        <v>44.1</v>
      </c>
      <c r="W30" s="138">
        <v>3256</v>
      </c>
      <c r="X30" s="139" t="s">
        <v>23</v>
      </c>
    </row>
    <row r="31" spans="1:24" ht="15.75" customHeight="1" thickBot="1">
      <c r="A31" s="218"/>
      <c r="B31" s="219"/>
      <c r="C31" s="219"/>
      <c r="D31" s="219"/>
      <c r="E31" s="219"/>
      <c r="F31" s="219"/>
      <c r="G31" s="220"/>
      <c r="H31" s="221"/>
      <c r="I31" s="222"/>
      <c r="J31" s="223"/>
      <c r="K31" s="44">
        <v>112</v>
      </c>
      <c r="L31" s="45">
        <v>83</v>
      </c>
      <c r="M31" s="45">
        <v>10</v>
      </c>
      <c r="N31" s="45">
        <v>7</v>
      </c>
      <c r="O31" s="46">
        <v>12</v>
      </c>
      <c r="P31" s="224"/>
      <c r="Q31" s="225"/>
      <c r="R31" s="225"/>
      <c r="S31" s="226"/>
      <c r="T31" s="224"/>
      <c r="U31" s="225"/>
      <c r="V31" s="226"/>
      <c r="W31" s="47"/>
      <c r="X31" s="48" t="s">
        <v>74</v>
      </c>
    </row>
    <row r="32" spans="1:24" ht="27" customHeight="1" thickBot="1" thickTop="1">
      <c r="A32" s="63">
        <f>SUM(A19:A30)</f>
        <v>445249</v>
      </c>
      <c r="B32" s="64">
        <f>SUM(B19:B30)</f>
        <v>2715</v>
      </c>
      <c r="C32" s="64">
        <f aca="true" t="shared" si="1" ref="C32:I32">SUM(C19:C30)</f>
        <v>43719</v>
      </c>
      <c r="D32" s="64">
        <f t="shared" si="1"/>
        <v>1946</v>
      </c>
      <c r="E32" s="64">
        <f t="shared" si="1"/>
        <v>6874</v>
      </c>
      <c r="F32" s="64">
        <f t="shared" si="1"/>
        <v>11698</v>
      </c>
      <c r="G32" s="65">
        <f t="shared" si="1"/>
        <v>378297</v>
      </c>
      <c r="H32" s="66">
        <f t="shared" si="1"/>
        <v>6766</v>
      </c>
      <c r="I32" s="67">
        <f t="shared" si="1"/>
        <v>193634</v>
      </c>
      <c r="J32" s="68">
        <f aca="true" t="shared" si="2" ref="J32:W32">SUM(J19:J30)</f>
        <v>244849</v>
      </c>
      <c r="K32" s="69">
        <f t="shared" si="2"/>
        <v>216</v>
      </c>
      <c r="L32" s="70">
        <f t="shared" si="2"/>
        <v>84</v>
      </c>
      <c r="M32" s="70">
        <f t="shared" si="2"/>
        <v>45</v>
      </c>
      <c r="N32" s="70">
        <f t="shared" si="2"/>
        <v>34</v>
      </c>
      <c r="O32" s="71">
        <f t="shared" si="2"/>
        <v>53</v>
      </c>
      <c r="P32" s="69">
        <f t="shared" si="2"/>
        <v>1089</v>
      </c>
      <c r="Q32" s="71">
        <f t="shared" si="2"/>
        <v>22</v>
      </c>
      <c r="R32" s="72">
        <f t="shared" si="2"/>
        <v>14</v>
      </c>
      <c r="S32" s="71">
        <f t="shared" si="2"/>
        <v>7</v>
      </c>
      <c r="T32" s="69">
        <f t="shared" si="2"/>
        <v>511</v>
      </c>
      <c r="U32" s="70">
        <f t="shared" si="2"/>
        <v>468.8</v>
      </c>
      <c r="V32" s="71">
        <f t="shared" si="2"/>
        <v>567.3000000000001</v>
      </c>
      <c r="W32" s="73">
        <f t="shared" si="2"/>
        <v>59036</v>
      </c>
      <c r="X32" s="74" t="s">
        <v>42</v>
      </c>
    </row>
    <row r="33" spans="1:24" ht="26.25" customHeight="1" thickBot="1" thickTop="1">
      <c r="A33" s="75">
        <f>A32+A18</f>
        <v>1127103</v>
      </c>
      <c r="B33" s="76">
        <f>B32+B18</f>
        <v>6427</v>
      </c>
      <c r="C33" s="76">
        <f>C32+C18</f>
        <v>111792</v>
      </c>
      <c r="D33" s="76">
        <f aca="true" t="shared" si="3" ref="D33:V33">D32+D18</f>
        <v>5823</v>
      </c>
      <c r="E33" s="76">
        <f t="shared" si="3"/>
        <v>15499</v>
      </c>
      <c r="F33" s="76">
        <f t="shared" si="3"/>
        <v>30221</v>
      </c>
      <c r="G33" s="77">
        <f t="shared" si="3"/>
        <v>957341</v>
      </c>
      <c r="H33" s="78">
        <f t="shared" si="3"/>
        <v>15753</v>
      </c>
      <c r="I33" s="79">
        <f t="shared" si="3"/>
        <v>462309</v>
      </c>
      <c r="J33" s="80">
        <f>J32+J18</f>
        <v>649041</v>
      </c>
      <c r="K33" s="81">
        <f>K32+K18+K31</f>
        <v>592</v>
      </c>
      <c r="L33" s="82">
        <f>L32+L18+L31</f>
        <v>256</v>
      </c>
      <c r="M33" s="82">
        <f>M32+M18+M31</f>
        <v>122</v>
      </c>
      <c r="N33" s="82">
        <f>N32+N18+N31</f>
        <v>94</v>
      </c>
      <c r="O33" s="83">
        <f>O32+O18+O31</f>
        <v>120</v>
      </c>
      <c r="P33" s="81">
        <f t="shared" si="3"/>
        <v>2708</v>
      </c>
      <c r="Q33" s="83">
        <f t="shared" si="3"/>
        <v>43</v>
      </c>
      <c r="R33" s="84">
        <f t="shared" si="3"/>
        <v>31</v>
      </c>
      <c r="S33" s="83">
        <f t="shared" si="3"/>
        <v>13</v>
      </c>
      <c r="T33" s="81">
        <f t="shared" si="3"/>
        <v>1070.8000000000002</v>
      </c>
      <c r="U33" s="82">
        <f t="shared" si="3"/>
        <v>982.6000000000001</v>
      </c>
      <c r="V33" s="83">
        <f t="shared" si="3"/>
        <v>1246.0000000000002</v>
      </c>
      <c r="W33" s="85">
        <f>W32+W18</f>
        <v>116631</v>
      </c>
      <c r="X33" s="86" t="s">
        <v>34</v>
      </c>
    </row>
    <row r="34" ht="13.5" thickTop="1"/>
    <row r="35" ht="12.75">
      <c r="I35" s="87"/>
    </row>
  </sheetData>
  <sheetProtection/>
  <mergeCells count="33">
    <mergeCell ref="V3:V4"/>
    <mergeCell ref="A31:G31"/>
    <mergeCell ref="H31:J31"/>
    <mergeCell ref="P31:S31"/>
    <mergeCell ref="T31:V31"/>
    <mergeCell ref="N3:N4"/>
    <mergeCell ref="O3:O4"/>
    <mergeCell ref="R3:R4"/>
    <mergeCell ref="S3:S4"/>
    <mergeCell ref="T3:T4"/>
    <mergeCell ref="U3:U4"/>
    <mergeCell ref="G3:G4"/>
    <mergeCell ref="H3:H4"/>
    <mergeCell ref="I3:J3"/>
    <mergeCell ref="K3:K4"/>
    <mergeCell ref="L3:L4"/>
    <mergeCell ref="M3:M4"/>
    <mergeCell ref="A3:A4"/>
    <mergeCell ref="B3:B4"/>
    <mergeCell ref="C3:C4"/>
    <mergeCell ref="D3:D4"/>
    <mergeCell ref="E3:E4"/>
    <mergeCell ref="F3:F4"/>
    <mergeCell ref="A1:X1"/>
    <mergeCell ref="A2:G2"/>
    <mergeCell ref="H2:J2"/>
    <mergeCell ref="K2:O2"/>
    <mergeCell ref="P2:P4"/>
    <mergeCell ref="Q2:Q4"/>
    <mergeCell ref="R2:S2"/>
    <mergeCell ref="T2:V2"/>
    <mergeCell ref="W2:W4"/>
    <mergeCell ref="X2:X3"/>
  </mergeCells>
  <printOptions horizontalCentered="1" verticalCentered="1"/>
  <pageMargins left="0.31496062992125984" right="0.31496062992125984" top="0.15748031496062992" bottom="0.15748031496062992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mehdizadeh</dc:creator>
  <cp:keywords/>
  <dc:description/>
  <cp:lastModifiedBy>عبدالحسین مهدیزاده شهری</cp:lastModifiedBy>
  <cp:lastPrinted>2015-05-10T03:44:55Z</cp:lastPrinted>
  <dcterms:created xsi:type="dcterms:W3CDTF">2004-04-17T09:03:01Z</dcterms:created>
  <dcterms:modified xsi:type="dcterms:W3CDTF">2015-05-10T05:48:35Z</dcterms:modified>
  <cp:category/>
  <cp:version/>
  <cp:contentType/>
  <cp:contentStatus/>
</cp:coreProperties>
</file>