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145" activeTab="1"/>
  </bookViews>
  <sheets>
    <sheet name="شركت در شهريور 94" sheetId="1" r:id="rId1"/>
    <sheet name="شركت در شهريور 94 (2)" sheetId="2" r:id="rId2"/>
  </sheets>
  <definedNames/>
  <calcPr fullCalcOnLoad="1"/>
</workbook>
</file>

<file path=xl/sharedStrings.xml><?xml version="1.0" encoding="utf-8"?>
<sst xmlns="http://schemas.openxmlformats.org/spreadsheetml/2006/main" count="111" uniqueCount="78">
  <si>
    <t>سبزوار</t>
  </si>
  <si>
    <t>نيشابور</t>
  </si>
  <si>
    <t>کاشمر</t>
  </si>
  <si>
    <t>بردسکن</t>
  </si>
  <si>
    <t>چناران</t>
  </si>
  <si>
    <t>تربت حيدريه</t>
  </si>
  <si>
    <t>گناباد</t>
  </si>
  <si>
    <t>تربت جام</t>
  </si>
  <si>
    <t>تايباد</t>
  </si>
  <si>
    <t>خواف</t>
  </si>
  <si>
    <t>فريمان</t>
  </si>
  <si>
    <t>سرخس</t>
  </si>
  <si>
    <t>طول خط فشار متوسط</t>
  </si>
  <si>
    <t>KM</t>
  </si>
  <si>
    <t>طول خط فشار ضعيف</t>
  </si>
  <si>
    <t>KVA</t>
  </si>
  <si>
    <t>تعداد</t>
  </si>
  <si>
    <t>قدرت</t>
  </si>
  <si>
    <t xml:space="preserve"> KVA</t>
  </si>
  <si>
    <t>درگز</t>
  </si>
  <si>
    <t>قوچان</t>
  </si>
  <si>
    <t>خليل آباد</t>
  </si>
  <si>
    <t>رشتخوار</t>
  </si>
  <si>
    <t>مه ولات</t>
  </si>
  <si>
    <t>کلات</t>
  </si>
  <si>
    <t>کم مصرف</t>
  </si>
  <si>
    <t>زاوه</t>
  </si>
  <si>
    <t>بجستان</t>
  </si>
  <si>
    <t>فيروزه</t>
  </si>
  <si>
    <t>جوين</t>
  </si>
  <si>
    <t>www.kedc.ir</t>
  </si>
  <si>
    <t>خوشاب</t>
  </si>
  <si>
    <t>باخرز</t>
  </si>
  <si>
    <t>جغتاي</t>
  </si>
  <si>
    <t>شركت</t>
  </si>
  <si>
    <t>تعداد لامپهاي موجود در شبکه</t>
  </si>
  <si>
    <t>ترانسفورماتورهاي زميني</t>
  </si>
  <si>
    <t>ترانسفورماتورهاي  هوايي</t>
  </si>
  <si>
    <t>گازي</t>
  </si>
  <si>
    <t>زميني</t>
  </si>
  <si>
    <t>هوايي</t>
  </si>
  <si>
    <t>دستگاه </t>
  </si>
  <si>
    <t>معاونت هماهنگی توزيع شرق شرکت</t>
  </si>
  <si>
    <t>معاونت هماهنگی توزيع غرب شرکت</t>
  </si>
  <si>
    <t>هوايي سيمي</t>
  </si>
  <si>
    <t>هوايي خودنگهدار</t>
  </si>
  <si>
    <t>تعداد مشتركين درتعرفه هاي مختلف</t>
  </si>
  <si>
    <t xml:space="preserve">نوع انشعابات  </t>
  </si>
  <si>
    <t>پرسنل   ( نفر )</t>
  </si>
  <si>
    <t>تعداد روستا های تابعه برقدار</t>
  </si>
  <si>
    <t>تعداد  شهرهای تابعه برقدار</t>
  </si>
  <si>
    <t>تعداد مراکز تابعه</t>
  </si>
  <si>
    <t>اوج مصرف -MW</t>
  </si>
  <si>
    <r>
      <t xml:space="preserve">مساحت - </t>
    </r>
    <r>
      <rPr>
        <b/>
        <sz val="6"/>
        <color indexed="8"/>
        <rFont val="Titr"/>
        <family val="0"/>
      </rPr>
      <t>کيلومتر مربع</t>
    </r>
  </si>
  <si>
    <t>جمع</t>
  </si>
  <si>
    <t>معابر</t>
  </si>
  <si>
    <t>سایر مصارف</t>
  </si>
  <si>
    <t>صنعتي</t>
  </si>
  <si>
    <t>کشاورزي</t>
  </si>
  <si>
    <t>عمومي</t>
  </si>
  <si>
    <t>خانگي</t>
  </si>
  <si>
    <t>سنگين</t>
  </si>
  <si>
    <t>عادي</t>
  </si>
  <si>
    <t>ليسانس و بالاتر</t>
  </si>
  <si>
    <t>فوق ديپلم</t>
  </si>
  <si>
    <t>ديپلم</t>
  </si>
  <si>
    <t>زير ديپلم</t>
  </si>
  <si>
    <t>دواير شهرهای تابعه</t>
  </si>
  <si>
    <t>ادارات شهرهای تابعه</t>
  </si>
  <si>
    <t>روستايي</t>
  </si>
  <si>
    <t>شهري</t>
  </si>
  <si>
    <t xml:space="preserve">دفترفن آوری اطلاعات و ارتباطات </t>
  </si>
  <si>
    <t>ستاد</t>
  </si>
  <si>
    <t xml:space="preserve"> شرکت توزيع نيروی برق  استان خراسان رضوی در شهريور ماه سال 94</t>
  </si>
  <si>
    <t>شرکت توزيع نيروی برق  استان خراسان رضوی در پايان شهريور ماه  سال  94</t>
  </si>
  <si>
    <t xml:space="preserve"> بار غيرهمزمان در شهريور ماه  </t>
  </si>
  <si>
    <t xml:space="preserve"> بار همزمان در پيک  بار شرکت در شهريور ماه  </t>
  </si>
  <si>
    <t>يشترين پيک همزمان شركت - تير ماه سال جاری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</si>
</sst>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000000"/>
    <numFmt numFmtId="171" formatCode="0.00000"/>
  </numFmts>
  <fonts count="73">
    <font>
      <sz val="10"/>
      <name val="Arial"/>
      <family val="0"/>
    </font>
    <font>
      <sz val="11"/>
      <color indexed="8"/>
      <name val="Arial"/>
      <family val="2"/>
    </font>
    <font>
      <sz val="8"/>
      <name val="Titr"/>
      <family val="0"/>
    </font>
    <font>
      <u val="single"/>
      <sz val="10"/>
      <color indexed="12"/>
      <name val="Arial"/>
      <family val="2"/>
    </font>
    <font>
      <sz val="12"/>
      <name val="Titr"/>
      <family val="0"/>
    </font>
    <font>
      <b/>
      <sz val="6"/>
      <color indexed="8"/>
      <name val="Titr"/>
      <family val="0"/>
    </font>
    <font>
      <sz val="6"/>
      <name val="Titr"/>
      <family val="0"/>
    </font>
    <font>
      <b/>
      <sz val="5"/>
      <name val="Titr"/>
      <family val="0"/>
    </font>
    <font>
      <b/>
      <sz val="7"/>
      <name val="Titr"/>
      <family val="0"/>
    </font>
    <font>
      <sz val="7"/>
      <name val="Titr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sz val="8"/>
      <color indexed="8"/>
      <name val="Titr"/>
      <family val="0"/>
    </font>
    <font>
      <b/>
      <sz val="7"/>
      <color indexed="8"/>
      <name val="Titr"/>
      <family val="0"/>
    </font>
    <font>
      <sz val="8"/>
      <color indexed="8"/>
      <name val="Titr"/>
      <family val="0"/>
    </font>
    <font>
      <sz val="10"/>
      <color indexed="8"/>
      <name val="Titr"/>
      <family val="0"/>
    </font>
    <font>
      <b/>
      <i/>
      <sz val="11"/>
      <color indexed="8"/>
      <name val="Times New Roman"/>
      <family val="1"/>
    </font>
    <font>
      <b/>
      <sz val="5"/>
      <color indexed="8"/>
      <name val="Titr"/>
      <family val="0"/>
    </font>
    <font>
      <b/>
      <sz val="4.5"/>
      <color indexed="8"/>
      <name val="Titr"/>
      <family val="0"/>
    </font>
    <font>
      <b/>
      <i/>
      <sz val="8"/>
      <color indexed="53"/>
      <name val="F_kamran Bold"/>
      <family val="0"/>
    </font>
    <font>
      <b/>
      <sz val="9"/>
      <color indexed="8"/>
      <name val="Titr"/>
      <family val="0"/>
    </font>
    <font>
      <sz val="9"/>
      <color indexed="8"/>
      <name val="Titr"/>
      <family val="0"/>
    </font>
    <font>
      <sz val="6"/>
      <color indexed="8"/>
      <name val="Titr"/>
      <family val="0"/>
    </font>
    <font>
      <sz val="7"/>
      <color indexed="8"/>
      <name val="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name val="Calibri"/>
      <family val="2"/>
    </font>
    <font>
      <b/>
      <sz val="8"/>
      <color theme="1"/>
      <name val="Titr"/>
      <family val="0"/>
    </font>
    <font>
      <b/>
      <sz val="7"/>
      <color rgb="FF000000"/>
      <name val="Titr"/>
      <family val="0"/>
    </font>
    <font>
      <sz val="8"/>
      <color rgb="FF000000"/>
      <name val="Titr"/>
      <family val="0"/>
    </font>
    <font>
      <sz val="10"/>
      <color rgb="FF000000"/>
      <name val="Titr"/>
      <family val="0"/>
    </font>
    <font>
      <b/>
      <sz val="7"/>
      <color theme="1"/>
      <name val="Titr"/>
      <family val="0"/>
    </font>
    <font>
      <b/>
      <sz val="8"/>
      <color rgb="FF000000"/>
      <name val="Titr"/>
      <family val="0"/>
    </font>
    <font>
      <b/>
      <i/>
      <sz val="11"/>
      <color theme="1"/>
      <name val="Times New Roman"/>
      <family val="1"/>
    </font>
    <font>
      <b/>
      <sz val="9"/>
      <color theme="1"/>
      <name val="Titr"/>
      <family val="0"/>
    </font>
    <font>
      <sz val="9"/>
      <color theme="1"/>
      <name val="Titr"/>
      <family val="0"/>
    </font>
    <font>
      <b/>
      <sz val="6"/>
      <color theme="1"/>
      <name val="Titr"/>
      <family val="0"/>
    </font>
    <font>
      <sz val="6"/>
      <color theme="1"/>
      <name val="Titr"/>
      <family val="0"/>
    </font>
    <font>
      <sz val="7"/>
      <color theme="1"/>
      <name val="Titr"/>
      <family val="0"/>
    </font>
    <font>
      <b/>
      <i/>
      <sz val="8"/>
      <color rgb="FFE46C0A"/>
      <name val="F_kamran Bold"/>
      <family val="0"/>
    </font>
    <font>
      <b/>
      <sz val="4.5"/>
      <color rgb="FF000000"/>
      <name val="Titr"/>
      <family val="0"/>
    </font>
    <font>
      <b/>
      <sz val="6"/>
      <color rgb="FF000000"/>
      <name val="Titr"/>
      <family val="0"/>
    </font>
    <font>
      <b/>
      <sz val="5"/>
      <color rgb="FF000000"/>
      <name val="Tit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DF9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2D050"/>
      </left>
      <right style="thick">
        <color theme="1"/>
      </right>
      <top>
        <color indexed="63"/>
      </top>
      <bottom style="thick">
        <color rgb="FF92D050"/>
      </bottom>
    </border>
    <border>
      <left style="thick">
        <color rgb="FF92D050"/>
      </left>
      <right style="thick">
        <color theme="1"/>
      </right>
      <top>
        <color indexed="63"/>
      </top>
      <bottom style="thin">
        <color rgb="FF92D050"/>
      </bottom>
    </border>
    <border>
      <left style="thick">
        <color rgb="FF92D050"/>
      </left>
      <right style="thick">
        <color theme="1"/>
      </right>
      <top style="thin">
        <color rgb="FF92D050"/>
      </top>
      <bottom style="thin">
        <color rgb="FF92D050"/>
      </bottom>
    </border>
    <border>
      <left style="thick">
        <color rgb="FF92D050"/>
      </left>
      <right style="thick">
        <color theme="1"/>
      </right>
      <top style="thin">
        <color rgb="FF92D050"/>
      </top>
      <bottom>
        <color indexed="63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thin">
        <color rgb="FF92D050"/>
      </left>
      <right style="thick">
        <color rgb="FF92D050"/>
      </right>
      <top style="thin">
        <color rgb="FF92D050"/>
      </top>
      <bottom style="thick">
        <color rgb="FF92D050"/>
      </bottom>
    </border>
    <border>
      <left>
        <color indexed="63"/>
      </left>
      <right style="thick">
        <color rgb="FF92D050"/>
      </right>
      <top>
        <color indexed="63"/>
      </top>
      <bottom style="thick">
        <color rgb="FF92D050"/>
      </bottom>
    </border>
    <border>
      <left style="thin">
        <color theme="6"/>
      </left>
      <right style="thin">
        <color theme="6"/>
      </right>
      <top style="thin">
        <color theme="6"/>
      </top>
      <bottom>
        <color indexed="63"/>
      </bottom>
    </border>
    <border>
      <left style="thin">
        <color theme="6"/>
      </left>
      <right style="thick">
        <color theme="6"/>
      </right>
      <top style="thin">
        <color theme="6"/>
      </top>
      <bottom>
        <color indexed="63"/>
      </bottom>
    </border>
    <border>
      <left style="thick">
        <color theme="6"/>
      </left>
      <right style="thick">
        <color theme="6"/>
      </right>
      <top style="thin">
        <color theme="6"/>
      </top>
      <bottom>
        <color indexed="63"/>
      </bottom>
    </border>
    <border>
      <left style="thick">
        <color theme="6"/>
      </left>
      <right style="thin">
        <color rgb="FF92D050"/>
      </right>
      <top style="thick">
        <color theme="6"/>
      </top>
      <bottom style="thick">
        <color theme="6"/>
      </bottom>
    </border>
    <border>
      <left style="thin">
        <color rgb="FF92D050"/>
      </left>
      <right style="thin">
        <color rgb="FF92D050"/>
      </right>
      <top style="thick">
        <color theme="6"/>
      </top>
      <bottom style="thick">
        <color theme="6"/>
      </bottom>
    </border>
    <border>
      <left style="thin">
        <color rgb="FF92D050"/>
      </left>
      <right style="thick">
        <color theme="6"/>
      </right>
      <top style="thick">
        <color theme="6"/>
      </top>
      <bottom style="thick">
        <color theme="6"/>
      </bottom>
    </border>
    <border>
      <left style="thick">
        <color theme="6"/>
      </left>
      <right style="thin">
        <color theme="6"/>
      </right>
      <top style="thick">
        <color theme="6"/>
      </top>
      <bottom style="thick">
        <color theme="6"/>
      </bottom>
    </border>
    <border>
      <left style="thin">
        <color theme="6"/>
      </left>
      <right style="thin">
        <color theme="6"/>
      </right>
      <top style="thick">
        <color theme="6"/>
      </top>
      <bottom style="thick">
        <color theme="6"/>
      </bottom>
    </border>
    <border>
      <left style="thin">
        <color theme="6"/>
      </left>
      <right style="thick">
        <color theme="6"/>
      </right>
      <top style="thick">
        <color theme="6"/>
      </top>
      <bottom style="thick">
        <color theme="6"/>
      </bottom>
    </border>
    <border>
      <left>
        <color indexed="63"/>
      </left>
      <right style="thin">
        <color theme="6"/>
      </right>
      <top style="thick">
        <color theme="6"/>
      </top>
      <bottom style="thick">
        <color theme="6"/>
      </bottom>
    </border>
    <border>
      <left style="thick">
        <color theme="6"/>
      </left>
      <right style="thick">
        <color theme="6"/>
      </right>
      <top style="thick">
        <color theme="6"/>
      </top>
      <bottom style="thick">
        <color theme="6"/>
      </bottom>
    </border>
    <border>
      <left style="thick">
        <color theme="6"/>
      </left>
      <right style="thin">
        <color theme="6"/>
      </right>
      <top style="thick">
        <color rgb="FF9BBB59"/>
      </top>
      <bottom style="thick">
        <color rgb="FF9BBB59"/>
      </bottom>
    </border>
    <border>
      <left style="thin">
        <color theme="6"/>
      </left>
      <right style="thin">
        <color theme="6"/>
      </right>
      <top style="thick">
        <color rgb="FF9BBB59"/>
      </top>
      <bottom style="thick">
        <color rgb="FF9BBB59"/>
      </bottom>
    </border>
    <border>
      <left style="thin">
        <color theme="6"/>
      </left>
      <right style="thick">
        <color theme="6"/>
      </right>
      <top style="thick">
        <color rgb="FF9BBB59"/>
      </top>
      <bottom style="thick">
        <color rgb="FF9BBB59"/>
      </bottom>
    </border>
    <border>
      <left>
        <color indexed="63"/>
      </left>
      <right style="thin">
        <color theme="6"/>
      </right>
      <top style="thick">
        <color rgb="FF9BBB59"/>
      </top>
      <bottom style="thick">
        <color rgb="FF9BBB59"/>
      </bottom>
    </border>
    <border>
      <left style="thick">
        <color theme="6"/>
      </left>
      <right style="thick">
        <color theme="6"/>
      </right>
      <top style="thick">
        <color rgb="FF9BBB59"/>
      </top>
      <bottom style="thick">
        <color rgb="FF9BBB59"/>
      </bottom>
    </border>
    <border>
      <left style="thick">
        <color theme="6"/>
      </left>
      <right style="thin">
        <color theme="6"/>
      </right>
      <top style="thick">
        <color rgb="FF9BBB59"/>
      </top>
      <bottom style="thick">
        <color theme="6"/>
      </bottom>
    </border>
    <border>
      <left style="thin">
        <color theme="6"/>
      </left>
      <right style="thin">
        <color theme="6"/>
      </right>
      <top style="thick">
        <color rgb="FF9BBB59"/>
      </top>
      <bottom style="thick">
        <color theme="6"/>
      </bottom>
    </border>
    <border>
      <left style="thin">
        <color theme="6"/>
      </left>
      <right style="thick">
        <color theme="6"/>
      </right>
      <top style="thick">
        <color rgb="FF9BBB59"/>
      </top>
      <bottom style="thick">
        <color theme="6"/>
      </bottom>
    </border>
    <border>
      <left>
        <color indexed="63"/>
      </left>
      <right style="thin">
        <color theme="6"/>
      </right>
      <top style="thick">
        <color rgb="FF9BBB59"/>
      </top>
      <bottom style="thick">
        <color theme="6"/>
      </bottom>
    </border>
    <border>
      <left style="thick">
        <color theme="6"/>
      </left>
      <right style="thick">
        <color theme="6"/>
      </right>
      <top style="thick">
        <color rgb="FF9BBB59"/>
      </top>
      <bottom style="thick">
        <color theme="6"/>
      </bottom>
    </border>
    <border>
      <left>
        <color indexed="63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theme="1"/>
      </left>
      <right style="thin">
        <color rgb="FF92D050"/>
      </right>
      <top style="thin">
        <color rgb="FF92D050"/>
      </top>
      <bottom style="thick">
        <color rgb="FF92D050"/>
      </bottom>
    </border>
    <border>
      <left>
        <color indexed="63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>
        <color indexed="63"/>
      </left>
      <right>
        <color indexed="63"/>
      </right>
      <top style="thin">
        <color rgb="FF92D050"/>
      </top>
      <bottom style="thick">
        <color rgb="FF92D050"/>
      </bottom>
    </border>
    <border>
      <left style="thick">
        <color rgb="FF92D050"/>
      </left>
      <right style="thick">
        <color theme="1"/>
      </right>
      <top style="thick">
        <color rgb="FF92D050"/>
      </top>
      <bottom style="thick">
        <color rgb="FF92D050"/>
      </bottom>
    </border>
    <border>
      <left style="thick">
        <color rgb="FF92D050"/>
      </left>
      <right style="thick">
        <color theme="1"/>
      </right>
      <top style="thick">
        <color rgb="FF92D050"/>
      </top>
      <bottom style="thick">
        <color theme="1"/>
      </bottom>
    </border>
    <border>
      <left style="thin">
        <color rgb="FF92D050"/>
      </left>
      <right style="thin">
        <color rgb="FF92D050"/>
      </right>
      <top style="thick">
        <color rgb="FF92D050"/>
      </top>
      <bottom style="thin">
        <color rgb="FF92D050"/>
      </bottom>
    </border>
    <border>
      <left style="thin">
        <color rgb="FF92D050"/>
      </left>
      <right style="thick">
        <color theme="6"/>
      </right>
      <top style="thick">
        <color rgb="FF92D050"/>
      </top>
      <bottom style="thin">
        <color rgb="FF92D050"/>
      </bottom>
    </border>
    <border>
      <left style="thick">
        <color theme="6"/>
      </left>
      <right style="thin">
        <color theme="6"/>
      </right>
      <top style="thick">
        <color rgb="FF92D050"/>
      </top>
      <bottom style="thin">
        <color theme="6"/>
      </bottom>
    </border>
    <border>
      <left style="thin">
        <color theme="6"/>
      </left>
      <right style="thin">
        <color theme="6"/>
      </right>
      <top style="thick">
        <color rgb="FF92D050"/>
      </top>
      <bottom style="thin">
        <color theme="6"/>
      </bottom>
    </border>
    <border>
      <left style="thin">
        <color theme="6"/>
      </left>
      <right style="thick">
        <color theme="6"/>
      </right>
      <top style="thick">
        <color rgb="FF92D050"/>
      </top>
      <bottom style="thin">
        <color theme="6"/>
      </bottom>
    </border>
    <border>
      <left>
        <color indexed="63"/>
      </left>
      <right style="thin">
        <color theme="6"/>
      </right>
      <top style="thick">
        <color rgb="FF92D050"/>
      </top>
      <bottom style="thin">
        <color theme="6"/>
      </bottom>
    </border>
    <border>
      <left style="thick">
        <color theme="6"/>
      </left>
      <right style="thick">
        <color theme="6"/>
      </right>
      <top style="thick">
        <color rgb="FF92D050"/>
      </top>
      <bottom style="thin">
        <color theme="6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thick">
        <color theme="6"/>
      </right>
      <top style="thin">
        <color rgb="FF92D050"/>
      </top>
      <bottom style="thin">
        <color rgb="FF92D050"/>
      </bottom>
    </border>
    <border>
      <left style="thick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ck">
        <color theme="6"/>
      </right>
      <top style="thin">
        <color theme="6"/>
      </top>
      <bottom style="thin">
        <color theme="6"/>
      </bottom>
    </border>
    <border>
      <left>
        <color indexed="63"/>
      </left>
      <right style="thin">
        <color theme="6"/>
      </right>
      <top style="thin">
        <color theme="6"/>
      </top>
      <bottom style="thin">
        <color theme="6"/>
      </bottom>
    </border>
    <border>
      <left style="thick">
        <color theme="6"/>
      </left>
      <right style="thick">
        <color theme="6"/>
      </right>
      <top style="thin">
        <color theme="6"/>
      </top>
      <bottom style="thin">
        <color theme="6"/>
      </bottom>
    </border>
    <border>
      <left style="thin">
        <color rgb="FF92D050"/>
      </left>
      <right style="thin">
        <color rgb="FF92D050"/>
      </right>
      <top style="thin">
        <color rgb="FF92D050"/>
      </top>
      <bottom>
        <color indexed="63"/>
      </bottom>
    </border>
    <border>
      <left style="thin">
        <color rgb="FF92D050"/>
      </left>
      <right style="thick">
        <color theme="6"/>
      </right>
      <top style="thin">
        <color rgb="FF92D050"/>
      </top>
      <bottom>
        <color indexed="63"/>
      </bottom>
    </border>
    <border>
      <left style="thick">
        <color theme="6"/>
      </left>
      <right style="thin">
        <color theme="6"/>
      </right>
      <top style="thin">
        <color theme="6"/>
      </top>
      <bottom>
        <color indexed="63"/>
      </bottom>
    </border>
    <border>
      <left>
        <color indexed="63"/>
      </left>
      <right style="thin">
        <color theme="6"/>
      </right>
      <top style="thin">
        <color theme="6"/>
      </top>
      <bottom>
        <color indexed="63"/>
      </bottom>
    </border>
    <border>
      <left style="thin">
        <color rgb="FF92D050"/>
      </left>
      <right style="thin">
        <color rgb="FF92D050"/>
      </right>
      <top>
        <color indexed="63"/>
      </top>
      <bottom style="thin">
        <color rgb="FF92D050"/>
      </bottom>
    </border>
    <border>
      <left style="thin">
        <color rgb="FF92D050"/>
      </left>
      <right style="thick">
        <color theme="6"/>
      </right>
      <top>
        <color indexed="63"/>
      </top>
      <bottom style="thin">
        <color rgb="FF92D050"/>
      </bottom>
    </border>
    <border>
      <left style="thick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theme="6"/>
      </left>
      <right style="thick">
        <color theme="6"/>
      </right>
      <top>
        <color indexed="63"/>
      </top>
      <bottom style="thin">
        <color theme="6"/>
      </bottom>
    </border>
    <border>
      <left>
        <color indexed="63"/>
      </left>
      <right style="thin">
        <color theme="6"/>
      </right>
      <top>
        <color indexed="63"/>
      </top>
      <bottom style="thin">
        <color theme="6"/>
      </bottom>
    </border>
    <border>
      <left style="thick">
        <color theme="6"/>
      </left>
      <right style="thick">
        <color theme="6"/>
      </right>
      <top>
        <color indexed="63"/>
      </top>
      <bottom style="thin">
        <color theme="6"/>
      </bottom>
    </border>
    <border>
      <left style="thin">
        <color rgb="FF92D050"/>
      </left>
      <right>
        <color indexed="63"/>
      </right>
      <top style="thin">
        <color rgb="FF92D050"/>
      </top>
      <bottom style="thick">
        <color rgb="FF92D050"/>
      </bottom>
    </border>
    <border>
      <left>
        <color indexed="63"/>
      </left>
      <right>
        <color indexed="63"/>
      </right>
      <top style="thick">
        <color rgb="FF92D050"/>
      </top>
      <bottom style="thick">
        <color rgb="FF92D050"/>
      </bottom>
    </border>
    <border>
      <left style="thin">
        <color rgb="FF92D050"/>
      </left>
      <right style="thick">
        <color rgb="FF92D050"/>
      </right>
      <top style="thick">
        <color rgb="FF92D050"/>
      </top>
      <bottom style="thick">
        <color rgb="FF92D050"/>
      </bottom>
    </border>
    <border>
      <left style="thin">
        <color rgb="FF92D050"/>
      </left>
      <right>
        <color indexed="63"/>
      </right>
      <top style="thick">
        <color rgb="FF92D050"/>
      </top>
      <bottom style="thick">
        <color rgb="FF92D050"/>
      </bottom>
    </border>
    <border>
      <left>
        <color indexed="63"/>
      </left>
      <right>
        <color indexed="63"/>
      </right>
      <top style="thick">
        <color rgb="FF92D050"/>
      </top>
      <bottom style="thick">
        <color theme="1"/>
      </bottom>
    </border>
    <border>
      <left style="thin">
        <color rgb="FF92D050"/>
      </left>
      <right style="thick">
        <color rgb="FF92D050"/>
      </right>
      <top style="thick">
        <color rgb="FF92D050"/>
      </top>
      <bottom style="thick">
        <color theme="1"/>
      </bottom>
    </border>
    <border>
      <left style="thin">
        <color rgb="FF92D050"/>
      </left>
      <right>
        <color indexed="63"/>
      </right>
      <top style="thick">
        <color rgb="FF92D050"/>
      </top>
      <bottom style="thick">
        <color theme="1"/>
      </bottom>
    </border>
    <border>
      <left style="thick">
        <color rgb="FF92D050"/>
      </left>
      <right style="thin">
        <color rgb="FF92D050"/>
      </right>
      <top style="thick">
        <color rgb="FF92D050"/>
      </top>
      <bottom style="thin">
        <color rgb="FF92D050"/>
      </bottom>
    </border>
    <border>
      <left style="thin">
        <color rgb="FF92D050"/>
      </left>
      <right style="thick">
        <color rgb="FF92D050"/>
      </right>
      <top style="thick">
        <color rgb="FF92D050"/>
      </top>
      <bottom style="thin">
        <color rgb="FF92D050"/>
      </bottom>
    </border>
    <border>
      <left>
        <color indexed="63"/>
      </left>
      <right style="thin">
        <color rgb="FF92D050"/>
      </right>
      <top style="thick">
        <color rgb="FF92D050"/>
      </top>
      <bottom style="thin">
        <color rgb="FF92D050"/>
      </bottom>
    </border>
    <border>
      <left style="thick"/>
      <right style="thin">
        <color rgb="FF92D050"/>
      </right>
      <top style="thick">
        <color rgb="FF92D050"/>
      </top>
      <bottom style="thin">
        <color rgb="FF92D050"/>
      </bottom>
    </border>
    <border>
      <left style="thin">
        <color rgb="FF92D050"/>
      </left>
      <right>
        <color indexed="63"/>
      </right>
      <top style="thick">
        <color rgb="FF92D050"/>
      </top>
      <bottom style="thin">
        <color rgb="FF92D050"/>
      </bottom>
    </border>
    <border>
      <left style="thick"/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thick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>
        <color indexed="63"/>
      </right>
      <top style="thin">
        <color rgb="FF92D050"/>
      </top>
      <bottom style="thin">
        <color rgb="FF92D050"/>
      </bottom>
    </border>
    <border>
      <left style="thick"/>
      <right style="thin">
        <color rgb="FF92D050"/>
      </right>
      <top style="thin">
        <color rgb="FF92D050"/>
      </top>
      <bottom style="thick">
        <color rgb="FF92D050"/>
      </bottom>
    </border>
    <border>
      <left style="thick">
        <color theme="1"/>
      </left>
      <right style="thin">
        <color rgb="FF92D050"/>
      </right>
      <top style="thick">
        <color rgb="FF92D050"/>
      </top>
      <bottom style="thin">
        <color rgb="FF92D050"/>
      </bottom>
    </border>
    <border>
      <left>
        <color indexed="63"/>
      </left>
      <right style="thick">
        <color theme="1"/>
      </right>
      <top>
        <color indexed="63"/>
      </top>
      <bottom style="thin">
        <color rgb="FF92D050"/>
      </bottom>
    </border>
    <border>
      <left style="thick">
        <color theme="1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rgb="FF92D050"/>
      </left>
      <right>
        <color indexed="63"/>
      </right>
      <top style="thick">
        <color rgb="FF92D050"/>
      </top>
      <bottom style="thick">
        <color rgb="FF92D050"/>
      </bottom>
    </border>
    <border>
      <left style="thick">
        <color theme="1"/>
      </left>
      <right>
        <color indexed="63"/>
      </right>
      <top style="thick">
        <color rgb="FF92D050"/>
      </top>
      <bottom style="thick">
        <color rgb="FF92D050"/>
      </bottom>
    </border>
    <border>
      <left style="thick">
        <color rgb="FF92D050"/>
      </left>
      <right>
        <color indexed="63"/>
      </right>
      <top style="thick">
        <color rgb="FF92D050"/>
      </top>
      <bottom style="thick">
        <color theme="1"/>
      </bottom>
    </border>
    <border>
      <left style="thick">
        <color theme="6"/>
      </left>
      <right style="thin">
        <color theme="6"/>
      </right>
      <top style="thin">
        <color theme="6"/>
      </top>
      <bottom style="thick">
        <color theme="6"/>
      </bottom>
    </border>
    <border>
      <left style="thick">
        <color theme="1"/>
      </left>
      <right>
        <color indexed="63"/>
      </right>
      <top style="thick">
        <color rgb="FF92D050"/>
      </top>
      <bottom style="thick">
        <color theme="1"/>
      </bottom>
    </border>
    <border>
      <left style="thick">
        <color theme="6"/>
      </left>
      <right style="thin">
        <color rgb="FF92D050"/>
      </right>
      <top>
        <color indexed="63"/>
      </top>
      <bottom style="thin">
        <color rgb="FF92D050"/>
      </bottom>
    </border>
    <border>
      <left style="thick">
        <color theme="6"/>
      </left>
      <right style="thin">
        <color rgb="FF92D050"/>
      </right>
      <top style="thick">
        <color rgb="FF92D050"/>
      </top>
      <bottom style="thin">
        <color theme="6"/>
      </bottom>
    </border>
    <border>
      <left style="thick">
        <color theme="6"/>
      </left>
      <right style="thin">
        <color rgb="FF92D050"/>
      </right>
      <top style="thin">
        <color theme="6"/>
      </top>
      <bottom style="thin">
        <color theme="6"/>
      </bottom>
    </border>
    <border>
      <left style="thick">
        <color theme="6"/>
      </left>
      <right style="thin">
        <color rgb="FF92D050"/>
      </right>
      <top style="thin">
        <color theme="6"/>
      </top>
      <bottom style="thick">
        <color theme="6"/>
      </bottom>
    </border>
    <border>
      <left style="thick">
        <color rgb="FF9BBB59"/>
      </left>
      <right style="thin">
        <color rgb="FF92D050"/>
      </right>
      <top style="thick">
        <color rgb="FF9BBB59"/>
      </top>
      <bottom style="thick">
        <color rgb="FF9BBB59"/>
      </bottom>
    </border>
    <border>
      <left style="thin">
        <color rgb="FF92D050"/>
      </left>
      <right style="thin">
        <color rgb="FF92D050"/>
      </right>
      <top style="thick">
        <color rgb="FF9BBB59"/>
      </top>
      <bottom style="thick">
        <color rgb="FF9BBB59"/>
      </bottom>
    </border>
    <border>
      <left style="thin">
        <color rgb="FF92D050"/>
      </left>
      <right style="thick">
        <color theme="6"/>
      </right>
      <top style="thick">
        <color rgb="FF9BBB59"/>
      </top>
      <bottom style="thick">
        <color rgb="FF9BBB59"/>
      </bottom>
    </border>
    <border>
      <left style="thick">
        <color rgb="FF9BBB59"/>
      </left>
      <right style="thin">
        <color rgb="FF92D050"/>
      </right>
      <top style="thick">
        <color rgb="FF9BBB59"/>
      </top>
      <bottom style="thick">
        <color theme="6"/>
      </bottom>
    </border>
    <border>
      <left style="thin">
        <color rgb="FF92D050"/>
      </left>
      <right style="thin">
        <color rgb="FF92D050"/>
      </right>
      <top style="thick">
        <color rgb="FF9BBB59"/>
      </top>
      <bottom style="thick">
        <color theme="6"/>
      </bottom>
    </border>
    <border>
      <left style="thin">
        <color rgb="FF92D050"/>
      </left>
      <right style="thick">
        <color theme="6"/>
      </right>
      <top style="thick">
        <color rgb="FF9BBB59"/>
      </top>
      <bottom style="thick">
        <color theme="6"/>
      </bottom>
    </border>
    <border>
      <left style="thick">
        <color theme="1"/>
      </left>
      <right style="thin">
        <color rgb="FF92D050"/>
      </right>
      <top style="thick">
        <color theme="1"/>
      </top>
      <bottom style="thin">
        <color rgb="FF92D050"/>
      </bottom>
    </border>
    <border>
      <left style="thin">
        <color rgb="FF92D050"/>
      </left>
      <right style="thick">
        <color rgb="FF92D050"/>
      </right>
      <top style="thick">
        <color theme="1"/>
      </top>
      <bottom style="thin">
        <color rgb="FF92D050"/>
      </bottom>
    </border>
    <border>
      <left>
        <color indexed="63"/>
      </left>
      <right style="thin">
        <color rgb="FF92D050"/>
      </right>
      <top style="thick">
        <color theme="1"/>
      </top>
      <bottom style="thin">
        <color rgb="FF92D050"/>
      </bottom>
    </border>
    <border>
      <left style="thin">
        <color rgb="FF92D050"/>
      </left>
      <right>
        <color indexed="63"/>
      </right>
      <top style="thick">
        <color theme="1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ck">
        <color theme="1"/>
      </top>
      <bottom style="thin">
        <color rgb="FF92D050"/>
      </bottom>
    </border>
    <border>
      <left>
        <color indexed="63"/>
      </left>
      <right>
        <color indexed="63"/>
      </right>
      <top style="thick">
        <color theme="1"/>
      </top>
      <bottom style="thin">
        <color rgb="FF92D050"/>
      </bottom>
    </border>
    <border>
      <left style="thick">
        <color rgb="FF92D050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rgb="FF92D050"/>
      </left>
      <right style="thick">
        <color theme="1"/>
      </right>
      <top>
        <color indexed="63"/>
      </top>
      <bottom>
        <color indexed="63"/>
      </bottom>
    </border>
    <border>
      <left style="thin">
        <color rgb="FF92D050"/>
      </left>
      <right>
        <color indexed="63"/>
      </right>
      <top style="thin">
        <color rgb="FF92D050"/>
      </top>
      <bottom>
        <color indexed="63"/>
      </bottom>
    </border>
    <border>
      <left style="thin">
        <color rgb="FF92D050"/>
      </left>
      <right>
        <color indexed="63"/>
      </right>
      <top>
        <color indexed="63"/>
      </top>
      <bottom style="thick">
        <color rgb="FF92D050"/>
      </bottom>
    </border>
    <border>
      <left style="thin">
        <color rgb="FF92D050"/>
      </left>
      <right style="thick">
        <color rgb="FF92D050"/>
      </right>
      <top style="thin">
        <color rgb="FF92D050"/>
      </top>
      <bottom>
        <color indexed="63"/>
      </bottom>
    </border>
    <border>
      <left style="thin">
        <color rgb="FF92D050"/>
      </left>
      <right style="thick">
        <color rgb="FF92D050"/>
      </right>
      <top>
        <color indexed="63"/>
      </top>
      <bottom style="thick">
        <color rgb="FF92D050"/>
      </bottom>
    </border>
    <border>
      <left>
        <color indexed="63"/>
      </left>
      <right>
        <color indexed="63"/>
      </right>
      <top style="thin">
        <color rgb="FF92D050"/>
      </top>
      <bottom style="thin">
        <color rgb="FF92D050"/>
      </bottom>
    </border>
    <border>
      <left style="thick">
        <color rgb="FF92D050"/>
      </left>
      <right style="thick">
        <color rgb="FF92D050"/>
      </right>
      <top style="thick">
        <color rgb="FF92D050"/>
      </top>
      <bottom style="thin">
        <color rgb="FF92D050"/>
      </bottom>
    </border>
    <border>
      <left style="thick">
        <color rgb="FF92D050"/>
      </left>
      <right style="thick">
        <color rgb="FF92D050"/>
      </right>
      <top style="thin">
        <color rgb="FF92D050"/>
      </top>
      <bottom style="thin">
        <color rgb="FF92D050"/>
      </bottom>
    </border>
    <border>
      <left style="thick">
        <color rgb="FF92D050"/>
      </left>
      <right style="thick">
        <color rgb="FF92D050"/>
      </right>
      <top style="thin">
        <color rgb="FF92D050"/>
      </top>
      <bottom style="thick">
        <color rgb="FF92D050"/>
      </bottom>
    </border>
    <border>
      <left>
        <color indexed="63"/>
      </left>
      <right style="thick">
        <color rgb="FF92D050"/>
      </right>
      <top style="thick">
        <color rgb="FF92D050"/>
      </top>
      <bottom>
        <color indexed="63"/>
      </bottom>
    </border>
    <border>
      <left>
        <color indexed="63"/>
      </left>
      <right style="thick">
        <color rgb="FF92D050"/>
      </right>
      <top>
        <color indexed="63"/>
      </top>
      <bottom>
        <color indexed="63"/>
      </bottom>
    </border>
    <border>
      <left style="thick">
        <color rgb="FF9BBB59"/>
      </left>
      <right>
        <color indexed="63"/>
      </right>
      <top style="thin">
        <color rgb="FF92D050"/>
      </top>
      <bottom>
        <color indexed="63"/>
      </bottom>
    </border>
    <border>
      <left>
        <color indexed="63"/>
      </left>
      <right>
        <color indexed="63"/>
      </right>
      <top style="thin">
        <color rgb="FF92D050"/>
      </top>
      <bottom>
        <color indexed="63"/>
      </bottom>
    </border>
    <border>
      <left>
        <color indexed="63"/>
      </left>
      <right style="thick">
        <color theme="6"/>
      </right>
      <top style="thin">
        <color rgb="FF92D050"/>
      </top>
      <bottom>
        <color indexed="63"/>
      </bottom>
    </border>
    <border>
      <left style="thick">
        <color theme="6"/>
      </left>
      <right>
        <color indexed="63"/>
      </right>
      <top style="thin">
        <color theme="6"/>
      </top>
      <bottom>
        <color indexed="63"/>
      </bottom>
    </border>
    <border>
      <left>
        <color indexed="63"/>
      </left>
      <right>
        <color indexed="63"/>
      </right>
      <top style="thin">
        <color theme="6"/>
      </top>
      <bottom>
        <color indexed="63"/>
      </bottom>
    </border>
    <border>
      <left>
        <color indexed="63"/>
      </left>
      <right style="thick">
        <color theme="6"/>
      </right>
      <top style="thin">
        <color theme="6"/>
      </top>
      <bottom>
        <color indexed="63"/>
      </bottom>
    </border>
    <border>
      <left style="thick">
        <color theme="6"/>
      </left>
      <right>
        <color indexed="63"/>
      </right>
      <top style="thin">
        <color theme="6"/>
      </top>
      <bottom style="thick">
        <color rgb="FF9BBB59"/>
      </bottom>
    </border>
    <border>
      <left>
        <color indexed="63"/>
      </left>
      <right>
        <color indexed="63"/>
      </right>
      <top style="thin">
        <color theme="6"/>
      </top>
      <bottom style="thick">
        <color rgb="FF9BBB59"/>
      </bottom>
    </border>
    <border>
      <left>
        <color indexed="63"/>
      </left>
      <right style="thick">
        <color theme="6"/>
      </right>
      <top style="thin">
        <color theme="6"/>
      </top>
      <bottom style="thick">
        <color rgb="FF9BBB5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56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 readingOrder="2"/>
    </xf>
    <xf numFmtId="0" fontId="57" fillId="0" borderId="12" xfId="0" applyFont="1" applyFill="1" applyBorder="1" applyAlignment="1">
      <alignment horizontal="center" vertical="center" wrapText="1" readingOrder="2"/>
    </xf>
    <xf numFmtId="0" fontId="57" fillId="0" borderId="13" xfId="0" applyFont="1" applyFill="1" applyBorder="1" applyAlignment="1">
      <alignment horizontal="center" vertical="center" wrapText="1" readingOrder="2"/>
    </xf>
    <xf numFmtId="0" fontId="58" fillId="2" borderId="14" xfId="0" applyFont="1" applyFill="1" applyBorder="1" applyAlignment="1">
      <alignment horizontal="center" vertical="center" wrapText="1" readingOrder="2"/>
    </xf>
    <xf numFmtId="0" fontId="58" fillId="2" borderId="15" xfId="0" applyFont="1" applyFill="1" applyBorder="1" applyAlignment="1">
      <alignment horizontal="center" vertical="center" wrapText="1" readingOrder="2"/>
    </xf>
    <xf numFmtId="0" fontId="7" fillId="33" borderId="16" xfId="0" applyFont="1" applyFill="1" applyBorder="1" applyAlignment="1">
      <alignment horizontal="center" vertical="center" wrapText="1" readingOrder="2"/>
    </xf>
    <xf numFmtId="0" fontId="58" fillId="34" borderId="17" xfId="0" applyFont="1" applyFill="1" applyBorder="1" applyAlignment="1">
      <alignment horizontal="center" vertical="center" wrapText="1" readingOrder="2"/>
    </xf>
    <xf numFmtId="0" fontId="58" fillId="34" borderId="18" xfId="0" applyFont="1" applyFill="1" applyBorder="1" applyAlignment="1">
      <alignment horizontal="center" vertical="center" wrapText="1" readingOrder="2"/>
    </xf>
    <xf numFmtId="0" fontId="58" fillId="34" borderId="19" xfId="0" applyFont="1" applyFill="1" applyBorder="1" applyAlignment="1">
      <alignment horizontal="right" vertical="center" wrapText="1" indent="1" readingOrder="2"/>
    </xf>
    <xf numFmtId="0" fontId="59" fillId="34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right" vertical="center" indent="1"/>
    </xf>
    <xf numFmtId="0" fontId="8" fillId="2" borderId="21" xfId="0" applyFont="1" applyFill="1" applyBorder="1" applyAlignment="1">
      <alignment horizontal="right" vertical="center" indent="1"/>
    </xf>
    <xf numFmtId="0" fontId="8" fillId="2" borderId="22" xfId="0" applyFont="1" applyFill="1" applyBorder="1" applyAlignment="1">
      <alignment horizontal="right" vertical="center" indent="1"/>
    </xf>
    <xf numFmtId="0" fontId="8" fillId="2" borderId="23" xfId="0" applyFont="1" applyFill="1" applyBorder="1" applyAlignment="1">
      <alignment horizontal="right" vertical="center" indent="1"/>
    </xf>
    <xf numFmtId="0" fontId="8" fillId="2" borderId="24" xfId="0" applyFont="1" applyFill="1" applyBorder="1" applyAlignment="1">
      <alignment horizontal="right" vertical="center" indent="1"/>
    </xf>
    <xf numFmtId="0" fontId="8" fillId="2" borderId="25" xfId="0" applyFont="1" applyFill="1" applyBorder="1" applyAlignment="1">
      <alignment horizontal="right" vertical="center" indent="1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right" vertical="center" indent="1"/>
    </xf>
    <xf numFmtId="0" fontId="9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right" vertical="center" indent="1"/>
    </xf>
    <xf numFmtId="0" fontId="8" fillId="2" borderId="29" xfId="0" applyFont="1" applyFill="1" applyBorder="1" applyAlignment="1">
      <alignment horizontal="right" vertical="center" indent="1"/>
    </xf>
    <xf numFmtId="0" fontId="8" fillId="2" borderId="30" xfId="0" applyFont="1" applyFill="1" applyBorder="1" applyAlignment="1">
      <alignment horizontal="right" vertical="center" indent="1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right" vertical="center" indent="1"/>
    </xf>
    <xf numFmtId="0" fontId="9" fillId="2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right" vertical="center" indent="1"/>
    </xf>
    <xf numFmtId="0" fontId="8" fillId="33" borderId="34" xfId="0" applyFont="1" applyFill="1" applyBorder="1" applyAlignment="1">
      <alignment horizontal="right" vertical="center" indent="1"/>
    </xf>
    <xf numFmtId="0" fontId="8" fillId="33" borderId="35" xfId="0" applyFont="1" applyFill="1" applyBorder="1" applyAlignment="1">
      <alignment horizontal="right" vertical="center" indent="1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right" vertical="center" indent="1"/>
    </xf>
    <xf numFmtId="0" fontId="60" fillId="33" borderId="37" xfId="0" applyFont="1" applyFill="1" applyBorder="1" applyAlignment="1">
      <alignment horizontal="center" vertical="center" wrapText="1" readingOrder="2"/>
    </xf>
    <xf numFmtId="0" fontId="57" fillId="2" borderId="38" xfId="0" applyFont="1" applyFill="1" applyBorder="1" applyAlignment="1">
      <alignment horizontal="center" vertical="center" wrapText="1" readingOrder="2"/>
    </xf>
    <xf numFmtId="0" fontId="57" fillId="2" borderId="39" xfId="0" applyFont="1" applyFill="1" applyBorder="1" applyAlignment="1">
      <alignment horizontal="center" vertical="center" wrapText="1" readingOrder="2"/>
    </xf>
    <xf numFmtId="0" fontId="57" fillId="2" borderId="40" xfId="0" applyFont="1" applyFill="1" applyBorder="1" applyAlignment="1">
      <alignment horizontal="center" vertical="center" wrapText="1" readingOrder="2"/>
    </xf>
    <xf numFmtId="0" fontId="57" fillId="2" borderId="15" xfId="0" applyFont="1" applyFill="1" applyBorder="1" applyAlignment="1">
      <alignment horizontal="center" vertical="center" wrapText="1" readingOrder="2"/>
    </xf>
    <xf numFmtId="0" fontId="57" fillId="2" borderId="41" xfId="0" applyFont="1" applyFill="1" applyBorder="1" applyAlignment="1">
      <alignment horizontal="center" vertical="center" wrapText="1" readingOrder="2"/>
    </xf>
    <xf numFmtId="0" fontId="57" fillId="2" borderId="42" xfId="0" applyFont="1" applyFill="1" applyBorder="1" applyAlignment="1">
      <alignment horizontal="center" vertical="center" wrapText="1" readingOrder="2"/>
    </xf>
    <xf numFmtId="0" fontId="61" fillId="2" borderId="43" xfId="0" applyFont="1" applyFill="1" applyBorder="1" applyAlignment="1">
      <alignment horizontal="center" vertical="center" wrapText="1" readingOrder="2"/>
    </xf>
    <xf numFmtId="0" fontId="61" fillId="2" borderId="44" xfId="0" applyFont="1" applyFill="1" applyBorder="1" applyAlignment="1">
      <alignment horizontal="center" vertical="center" wrapText="1"/>
    </xf>
    <xf numFmtId="0" fontId="57" fillId="33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right" vertical="center" wrapText="1" indent="1" readingOrder="2"/>
    </xf>
    <xf numFmtId="0" fontId="58" fillId="0" borderId="47" xfId="0" applyFont="1" applyFill="1" applyBorder="1" applyAlignment="1">
      <alignment horizontal="right" vertical="center" wrapText="1" indent="1" readingOrder="2"/>
    </xf>
    <xf numFmtId="0" fontId="58" fillId="0" borderId="48" xfId="0" applyFont="1" applyFill="1" applyBorder="1" applyAlignment="1">
      <alignment horizontal="right" vertical="center" wrapText="1" indent="1" readingOrder="2"/>
    </xf>
    <xf numFmtId="0" fontId="58" fillId="0" borderId="49" xfId="0" applyFont="1" applyFill="1" applyBorder="1" applyAlignment="1">
      <alignment horizontal="right" vertical="center" wrapText="1" indent="1" readingOrder="2"/>
    </xf>
    <xf numFmtId="0" fontId="58" fillId="0" borderId="50" xfId="0" applyFont="1" applyFill="1" applyBorder="1" applyAlignment="1">
      <alignment horizontal="right" vertical="center" wrapText="1" indent="1" readingOrder="2"/>
    </xf>
    <xf numFmtId="0" fontId="58" fillId="0" borderId="48" xfId="0" applyFont="1" applyFill="1" applyBorder="1" applyAlignment="1">
      <alignment horizontal="center" vertical="center" wrapText="1" readingOrder="2"/>
    </xf>
    <xf numFmtId="0" fontId="58" fillId="0" borderId="49" xfId="0" applyFont="1" applyFill="1" applyBorder="1" applyAlignment="1">
      <alignment horizontal="center" vertical="center" wrapText="1" readingOrder="2"/>
    </xf>
    <xf numFmtId="0" fontId="58" fillId="0" borderId="50" xfId="0" applyFont="1" applyFill="1" applyBorder="1" applyAlignment="1">
      <alignment horizontal="center" vertical="center" wrapText="1" readingOrder="2"/>
    </xf>
    <xf numFmtId="0" fontId="58" fillId="0" borderId="51" xfId="0" applyFont="1" applyFill="1" applyBorder="1" applyAlignment="1">
      <alignment horizontal="center" vertical="center" wrapText="1" readingOrder="2"/>
    </xf>
    <xf numFmtId="0" fontId="58" fillId="0" borderId="52" xfId="0" applyFont="1" applyFill="1" applyBorder="1" applyAlignment="1">
      <alignment horizontal="right" vertical="center" wrapText="1" indent="1" readingOrder="2"/>
    </xf>
    <xf numFmtId="0" fontId="62" fillId="0" borderId="52" xfId="0" applyFont="1" applyFill="1" applyBorder="1" applyAlignment="1">
      <alignment horizontal="center" vertical="center" wrapText="1" readingOrder="2"/>
    </xf>
    <xf numFmtId="0" fontId="58" fillId="0" borderId="53" xfId="0" applyFont="1" applyFill="1" applyBorder="1" applyAlignment="1">
      <alignment horizontal="right" vertical="center" wrapText="1" indent="1" readingOrder="2"/>
    </xf>
    <xf numFmtId="0" fontId="58" fillId="0" borderId="54" xfId="0" applyFont="1" applyFill="1" applyBorder="1" applyAlignment="1">
      <alignment horizontal="right" vertical="center" wrapText="1" indent="1" readingOrder="2"/>
    </xf>
    <xf numFmtId="0" fontId="58" fillId="0" borderId="55" xfId="0" applyFont="1" applyFill="1" applyBorder="1" applyAlignment="1">
      <alignment horizontal="right" vertical="center" wrapText="1" indent="1" readingOrder="2"/>
    </xf>
    <xf numFmtId="0" fontId="58" fillId="0" borderId="56" xfId="0" applyFont="1" applyFill="1" applyBorder="1" applyAlignment="1">
      <alignment horizontal="right" vertical="center" wrapText="1" indent="1" readingOrder="2"/>
    </xf>
    <xf numFmtId="0" fontId="58" fillId="0" borderId="57" xfId="0" applyFont="1" applyFill="1" applyBorder="1" applyAlignment="1">
      <alignment horizontal="right" vertical="center" wrapText="1" indent="1" readingOrder="2"/>
    </xf>
    <xf numFmtId="0" fontId="58" fillId="0" borderId="55" xfId="0" applyFont="1" applyFill="1" applyBorder="1" applyAlignment="1">
      <alignment horizontal="center" vertical="center" wrapText="1" readingOrder="2"/>
    </xf>
    <xf numFmtId="0" fontId="58" fillId="0" borderId="56" xfId="0" applyFont="1" applyFill="1" applyBorder="1" applyAlignment="1">
      <alignment horizontal="center" vertical="center" wrapText="1" readingOrder="2"/>
    </xf>
    <xf numFmtId="0" fontId="58" fillId="0" borderId="57" xfId="0" applyFont="1" applyFill="1" applyBorder="1" applyAlignment="1">
      <alignment horizontal="center" vertical="center" wrapText="1" readingOrder="2"/>
    </xf>
    <xf numFmtId="0" fontId="58" fillId="0" borderId="58" xfId="0" applyFont="1" applyFill="1" applyBorder="1" applyAlignment="1">
      <alignment horizontal="center" vertical="center" wrapText="1" readingOrder="2"/>
    </xf>
    <xf numFmtId="0" fontId="58" fillId="0" borderId="59" xfId="0" applyFont="1" applyFill="1" applyBorder="1" applyAlignment="1">
      <alignment horizontal="right" vertical="center" wrapText="1" indent="1" readingOrder="2"/>
    </xf>
    <xf numFmtId="0" fontId="59" fillId="0" borderId="59" xfId="0" applyFont="1" applyFill="1" applyBorder="1" applyAlignment="1">
      <alignment horizontal="center" vertical="center" wrapText="1" readingOrder="2"/>
    </xf>
    <xf numFmtId="0" fontId="58" fillId="0" borderId="60" xfId="0" applyFont="1" applyFill="1" applyBorder="1" applyAlignment="1">
      <alignment horizontal="right" vertical="center" wrapText="1" indent="1" readingOrder="2"/>
    </xf>
    <xf numFmtId="0" fontId="58" fillId="0" borderId="61" xfId="0" applyFont="1" applyFill="1" applyBorder="1" applyAlignment="1">
      <alignment horizontal="right" vertical="center" wrapText="1" indent="1" readingOrder="2"/>
    </xf>
    <xf numFmtId="0" fontId="58" fillId="0" borderId="62" xfId="0" applyFont="1" applyFill="1" applyBorder="1" applyAlignment="1">
      <alignment horizontal="right" vertical="center" wrapText="1" indent="1" readingOrder="2"/>
    </xf>
    <xf numFmtId="0" fontId="58" fillId="0" borderId="17" xfId="0" applyFont="1" applyFill="1" applyBorder="1" applyAlignment="1">
      <alignment horizontal="right" vertical="center" wrapText="1" indent="1" readingOrder="2"/>
    </xf>
    <xf numFmtId="0" fontId="58" fillId="0" borderId="18" xfId="0" applyFont="1" applyFill="1" applyBorder="1" applyAlignment="1">
      <alignment horizontal="right" vertical="center" wrapText="1" indent="1" readingOrder="2"/>
    </xf>
    <xf numFmtId="0" fontId="58" fillId="0" borderId="62" xfId="0" applyFont="1" applyFill="1" applyBorder="1" applyAlignment="1">
      <alignment horizontal="center" vertical="center" wrapText="1" readingOrder="2"/>
    </xf>
    <xf numFmtId="0" fontId="58" fillId="0" borderId="17" xfId="0" applyFont="1" applyFill="1" applyBorder="1" applyAlignment="1">
      <alignment horizontal="center" vertical="center" wrapText="1" readingOrder="2"/>
    </xf>
    <xf numFmtId="0" fontId="58" fillId="0" borderId="18" xfId="0" applyFont="1" applyFill="1" applyBorder="1" applyAlignment="1">
      <alignment horizontal="center" vertical="center" wrapText="1" readingOrder="2"/>
    </xf>
    <xf numFmtId="0" fontId="58" fillId="0" borderId="63" xfId="0" applyFont="1" applyFill="1" applyBorder="1" applyAlignment="1">
      <alignment horizontal="center" vertical="center" wrapText="1" readingOrder="2"/>
    </xf>
    <xf numFmtId="0" fontId="58" fillId="0" borderId="19" xfId="0" applyFont="1" applyFill="1" applyBorder="1" applyAlignment="1">
      <alignment horizontal="right" vertical="center" wrapText="1" indent="1" readingOrder="2"/>
    </xf>
    <xf numFmtId="0" fontId="59" fillId="0" borderId="19" xfId="0" applyFont="1" applyFill="1" applyBorder="1" applyAlignment="1">
      <alignment horizontal="center" vertical="center" wrapText="1" readingOrder="2"/>
    </xf>
    <xf numFmtId="0" fontId="58" fillId="0" borderId="64" xfId="0" applyFont="1" applyFill="1" applyBorder="1" applyAlignment="1">
      <alignment horizontal="right" vertical="center" wrapText="1" indent="1" readingOrder="2"/>
    </xf>
    <xf numFmtId="0" fontId="58" fillId="0" borderId="65" xfId="0" applyFont="1" applyFill="1" applyBorder="1" applyAlignment="1">
      <alignment horizontal="right" vertical="center" wrapText="1" indent="1" readingOrder="2"/>
    </xf>
    <xf numFmtId="0" fontId="58" fillId="0" borderId="66" xfId="0" applyFont="1" applyFill="1" applyBorder="1" applyAlignment="1">
      <alignment horizontal="right" vertical="center" wrapText="1" indent="1" readingOrder="2"/>
    </xf>
    <xf numFmtId="0" fontId="58" fillId="0" borderId="67" xfId="0" applyFont="1" applyFill="1" applyBorder="1" applyAlignment="1">
      <alignment horizontal="right" vertical="center" wrapText="1" indent="1" readingOrder="2"/>
    </xf>
    <xf numFmtId="0" fontId="58" fillId="0" borderId="68" xfId="0" applyFont="1" applyFill="1" applyBorder="1" applyAlignment="1">
      <alignment horizontal="right" vertical="center" wrapText="1" indent="1" readingOrder="2"/>
    </xf>
    <xf numFmtId="0" fontId="58" fillId="0" borderId="66" xfId="0" applyFont="1" applyFill="1" applyBorder="1" applyAlignment="1">
      <alignment horizontal="center" vertical="center" wrapText="1" readingOrder="2"/>
    </xf>
    <xf numFmtId="0" fontId="58" fillId="0" borderId="67" xfId="0" applyFont="1" applyFill="1" applyBorder="1" applyAlignment="1">
      <alignment horizontal="center" vertical="center" wrapText="1" readingOrder="2"/>
    </xf>
    <xf numFmtId="0" fontId="58" fillId="0" borderId="68" xfId="0" applyFont="1" applyFill="1" applyBorder="1" applyAlignment="1">
      <alignment horizontal="center" vertical="center" wrapText="1" readingOrder="2"/>
    </xf>
    <xf numFmtId="0" fontId="58" fillId="0" borderId="69" xfId="0" applyFont="1" applyFill="1" applyBorder="1" applyAlignment="1">
      <alignment horizontal="center" vertical="center" wrapText="1" readingOrder="2"/>
    </xf>
    <xf numFmtId="0" fontId="58" fillId="0" borderId="70" xfId="0" applyFont="1" applyFill="1" applyBorder="1" applyAlignment="1">
      <alignment horizontal="right" vertical="center" wrapText="1" indent="1" readingOrder="2"/>
    </xf>
    <xf numFmtId="0" fontId="62" fillId="0" borderId="70" xfId="0" applyFont="1" applyFill="1" applyBorder="1" applyAlignment="1">
      <alignment horizontal="center" vertical="center" wrapText="1" readingOrder="2"/>
    </xf>
    <xf numFmtId="0" fontId="57" fillId="2" borderId="71" xfId="0" applyFont="1" applyFill="1" applyBorder="1" applyAlignment="1">
      <alignment horizontal="center" vertical="center" wrapText="1" readingOrder="2"/>
    </xf>
    <xf numFmtId="164" fontId="61" fillId="2" borderId="72" xfId="0" applyNumberFormat="1" applyFont="1" applyFill="1" applyBorder="1" applyAlignment="1">
      <alignment horizontal="right" vertical="center" wrapText="1" indent="1" readingOrder="2"/>
    </xf>
    <xf numFmtId="164" fontId="61" fillId="2" borderId="73" xfId="0" applyNumberFormat="1" applyFont="1" applyFill="1" applyBorder="1" applyAlignment="1">
      <alignment horizontal="right" vertical="center" wrapText="1" indent="1" readingOrder="2"/>
    </xf>
    <xf numFmtId="164" fontId="61" fillId="2" borderId="74" xfId="0" applyNumberFormat="1" applyFont="1" applyFill="1" applyBorder="1" applyAlignment="1">
      <alignment horizontal="right" vertical="center" wrapText="1" indent="1" readingOrder="2"/>
    </xf>
    <xf numFmtId="164" fontId="61" fillId="33" borderId="75" xfId="0" applyNumberFormat="1" applyFont="1" applyFill="1" applyBorder="1" applyAlignment="1">
      <alignment horizontal="right" vertical="center" wrapText="1" indent="1" readingOrder="2"/>
    </xf>
    <xf numFmtId="164" fontId="61" fillId="33" borderId="76" xfId="0" applyNumberFormat="1" applyFont="1" applyFill="1" applyBorder="1" applyAlignment="1">
      <alignment horizontal="right" vertical="center" wrapText="1" indent="1" readingOrder="2"/>
    </xf>
    <xf numFmtId="164" fontId="61" fillId="33" borderId="77" xfId="0" applyNumberFormat="1" applyFont="1" applyFill="1" applyBorder="1" applyAlignment="1">
      <alignment horizontal="right" vertical="center" wrapText="1" indent="1" readingOrder="2"/>
    </xf>
    <xf numFmtId="1" fontId="61" fillId="0" borderId="78" xfId="0" applyNumberFormat="1" applyFont="1" applyFill="1" applyBorder="1" applyAlignment="1">
      <alignment horizontal="right" vertical="center" wrapText="1" indent="1" readingOrder="2"/>
    </xf>
    <xf numFmtId="1" fontId="61" fillId="0" borderId="79" xfId="0" applyNumberFormat="1" applyFont="1" applyFill="1" applyBorder="1" applyAlignment="1">
      <alignment horizontal="right" vertical="center" wrapText="1" indent="1" readingOrder="2"/>
    </xf>
    <xf numFmtId="1" fontId="61" fillId="0" borderId="80" xfId="0" applyNumberFormat="1" applyFont="1" applyFill="1" applyBorder="1" applyAlignment="1">
      <alignment horizontal="right" vertical="center" wrapText="1" indent="1" readingOrder="2"/>
    </xf>
    <xf numFmtId="1" fontId="61" fillId="0" borderId="81" xfId="0" applyNumberFormat="1" applyFont="1" applyFill="1" applyBorder="1" applyAlignment="1">
      <alignment horizontal="right" vertical="center" wrapText="1" indent="1" readingOrder="2"/>
    </xf>
    <xf numFmtId="1" fontId="61" fillId="0" borderId="82" xfId="0" applyNumberFormat="1" applyFont="1" applyFill="1" applyBorder="1" applyAlignment="1">
      <alignment horizontal="right" vertical="center" wrapText="1" indent="1" readingOrder="2"/>
    </xf>
    <xf numFmtId="1" fontId="61" fillId="0" borderId="83" xfId="0" applyNumberFormat="1" applyFont="1" applyFill="1" applyBorder="1" applyAlignment="1">
      <alignment horizontal="right" vertical="center" wrapText="1" indent="1" readingOrder="2"/>
    </xf>
    <xf numFmtId="1" fontId="61" fillId="0" borderId="84" xfId="0" applyNumberFormat="1" applyFont="1" applyFill="1" applyBorder="1" applyAlignment="1">
      <alignment horizontal="right" vertical="center" wrapText="1" indent="1" readingOrder="2"/>
    </xf>
    <xf numFmtId="1" fontId="61" fillId="0" borderId="38" xfId="0" applyNumberFormat="1" applyFont="1" applyFill="1" applyBorder="1" applyAlignment="1">
      <alignment horizontal="right" vertical="center" wrapText="1" indent="1" readingOrder="2"/>
    </xf>
    <xf numFmtId="1" fontId="61" fillId="0" borderId="85" xfId="0" applyNumberFormat="1" applyFont="1" applyFill="1" applyBorder="1" applyAlignment="1">
      <alignment horizontal="right" vertical="center" wrapText="1" indent="1" readingOrder="2"/>
    </xf>
    <xf numFmtId="1" fontId="61" fillId="0" borderId="39" xfId="0" applyNumberFormat="1" applyFont="1" applyFill="1" applyBorder="1" applyAlignment="1">
      <alignment horizontal="right" vertical="center" wrapText="1" indent="1" readingOrder="2"/>
    </xf>
    <xf numFmtId="1" fontId="61" fillId="0" borderId="86" xfId="0" applyNumberFormat="1" applyFont="1" applyFill="1" applyBorder="1" applyAlignment="1">
      <alignment horizontal="right" vertical="center" wrapText="1" indent="1" readingOrder="2"/>
    </xf>
    <xf numFmtId="1" fontId="61" fillId="0" borderId="15" xfId="0" applyNumberFormat="1" applyFont="1" applyFill="1" applyBorder="1" applyAlignment="1">
      <alignment horizontal="right" vertical="center" wrapText="1" indent="1" readingOrder="2"/>
    </xf>
    <xf numFmtId="1" fontId="61" fillId="0" borderId="41" xfId="0" applyNumberFormat="1" applyFont="1" applyFill="1" applyBorder="1" applyAlignment="1">
      <alignment horizontal="right" vertical="center" wrapText="1" indent="1" readingOrder="2"/>
    </xf>
    <xf numFmtId="1" fontId="61" fillId="0" borderId="71" xfId="0" applyNumberFormat="1" applyFont="1" applyFill="1" applyBorder="1" applyAlignment="1">
      <alignment horizontal="right" vertical="center" wrapText="1" indent="1" readingOrder="2"/>
    </xf>
    <xf numFmtId="1" fontId="61" fillId="0" borderId="42" xfId="0" applyNumberFormat="1" applyFont="1" applyFill="1" applyBorder="1" applyAlignment="1">
      <alignment horizontal="right" vertical="center" wrapText="1" indent="1" readingOrder="2"/>
    </xf>
    <xf numFmtId="1" fontId="61" fillId="0" borderId="87" xfId="0" applyNumberFormat="1" applyFont="1" applyFill="1" applyBorder="1" applyAlignment="1">
      <alignment horizontal="right" vertical="center" wrapText="1" indent="1" readingOrder="2"/>
    </xf>
    <xf numFmtId="0" fontId="57" fillId="0" borderId="88" xfId="0" applyFont="1" applyFill="1" applyBorder="1" applyAlignment="1">
      <alignment horizontal="center" vertical="center" wrapText="1" readingOrder="2"/>
    </xf>
    <xf numFmtId="1" fontId="61" fillId="0" borderId="89" xfId="0" applyNumberFormat="1" applyFont="1" applyFill="1" applyBorder="1" applyAlignment="1">
      <alignment horizontal="right" vertical="center" wrapText="1" indent="1" readingOrder="2"/>
    </xf>
    <xf numFmtId="1" fontId="61" fillId="0" borderId="40" xfId="0" applyNumberFormat="1" applyFont="1" applyFill="1" applyBorder="1" applyAlignment="1">
      <alignment horizontal="right" vertical="center" wrapText="1" indent="1" readingOrder="2"/>
    </xf>
    <xf numFmtId="164" fontId="61" fillId="2" borderId="90" xfId="0" applyNumberFormat="1" applyFont="1" applyFill="1" applyBorder="1" applyAlignment="1">
      <alignment horizontal="right" vertical="center" wrapText="1" indent="1" readingOrder="2"/>
    </xf>
    <xf numFmtId="164" fontId="61" fillId="2" borderId="91" xfId="0" applyNumberFormat="1" applyFont="1" applyFill="1" applyBorder="1" applyAlignment="1">
      <alignment horizontal="right" vertical="center" wrapText="1" indent="1" readingOrder="2"/>
    </xf>
    <xf numFmtId="164" fontId="61" fillId="33" borderId="92" xfId="0" applyNumberFormat="1" applyFont="1" applyFill="1" applyBorder="1" applyAlignment="1">
      <alignment horizontal="right" vertical="center" wrapText="1" indent="1" readingOrder="2"/>
    </xf>
    <xf numFmtId="0" fontId="58" fillId="0" borderId="93" xfId="0" applyFont="1" applyFill="1" applyBorder="1" applyAlignment="1">
      <alignment horizontal="center" vertical="center" wrapText="1" readingOrder="2"/>
    </xf>
    <xf numFmtId="164" fontId="8" fillId="33" borderId="34" xfId="0" applyNumberFormat="1" applyFont="1" applyFill="1" applyBorder="1" applyAlignment="1">
      <alignment horizontal="center" vertical="center"/>
    </xf>
    <xf numFmtId="1" fontId="61" fillId="2" borderId="73" xfId="0" applyNumberFormat="1" applyFont="1" applyFill="1" applyBorder="1" applyAlignment="1">
      <alignment horizontal="right" vertical="center" wrapText="1" indent="1" readingOrder="2"/>
    </xf>
    <xf numFmtId="1" fontId="61" fillId="2" borderId="74" xfId="0" applyNumberFormat="1" applyFont="1" applyFill="1" applyBorder="1" applyAlignment="1">
      <alignment horizontal="right" vertical="center" wrapText="1" indent="1" readingOrder="2"/>
    </xf>
    <xf numFmtId="1" fontId="61" fillId="33" borderId="77" xfId="0" applyNumberFormat="1" applyFont="1" applyFill="1" applyBorder="1" applyAlignment="1">
      <alignment horizontal="right" vertical="center" wrapText="1" indent="1" readingOrder="2"/>
    </xf>
    <xf numFmtId="1" fontId="61" fillId="33" borderId="76" xfId="0" applyNumberFormat="1" applyFont="1" applyFill="1" applyBorder="1" applyAlignment="1">
      <alignment horizontal="right" vertical="center" wrapText="1" indent="1" readingOrder="2"/>
    </xf>
    <xf numFmtId="1" fontId="61" fillId="2" borderId="90" xfId="0" applyNumberFormat="1" applyFont="1" applyFill="1" applyBorder="1" applyAlignment="1">
      <alignment horizontal="right" vertical="center" wrapText="1" indent="1" readingOrder="2"/>
    </xf>
    <xf numFmtId="1" fontId="61" fillId="2" borderId="72" xfId="0" applyNumberFormat="1" applyFont="1" applyFill="1" applyBorder="1" applyAlignment="1">
      <alignment horizontal="right" vertical="center" wrapText="1" indent="1" readingOrder="2"/>
    </xf>
    <xf numFmtId="1" fontId="61" fillId="33" borderId="75" xfId="0" applyNumberFormat="1" applyFont="1" applyFill="1" applyBorder="1" applyAlignment="1">
      <alignment horizontal="right" vertical="center" wrapText="1" indent="1" readingOrder="2"/>
    </xf>
    <xf numFmtId="1" fontId="61" fillId="33" borderId="92" xfId="0" applyNumberFormat="1" applyFont="1" applyFill="1" applyBorder="1" applyAlignment="1">
      <alignment horizontal="right" vertical="center" wrapText="1" indent="1" readingOrder="2"/>
    </xf>
    <xf numFmtId="1" fontId="61" fillId="2" borderId="91" xfId="0" applyNumberFormat="1" applyFont="1" applyFill="1" applyBorder="1" applyAlignment="1">
      <alignment horizontal="right" vertical="center" wrapText="1" indent="1" readingOrder="2"/>
    </xf>
    <xf numFmtId="1" fontId="61" fillId="33" borderId="94" xfId="0" applyNumberFormat="1" applyFont="1" applyFill="1" applyBorder="1" applyAlignment="1">
      <alignment horizontal="right" vertical="center" wrapText="1" indent="1" readingOrder="2"/>
    </xf>
    <xf numFmtId="164" fontId="61" fillId="0" borderId="80" xfId="0" applyNumberFormat="1" applyFont="1" applyFill="1" applyBorder="1" applyAlignment="1">
      <alignment horizontal="right" vertical="center" wrapText="1" indent="1" readingOrder="2"/>
    </xf>
    <xf numFmtId="164" fontId="61" fillId="0" borderId="46" xfId="0" applyNumberFormat="1" applyFont="1" applyFill="1" applyBorder="1" applyAlignment="1">
      <alignment horizontal="right" vertical="center" wrapText="1" indent="1" readingOrder="2"/>
    </xf>
    <xf numFmtId="164" fontId="61" fillId="0" borderId="82" xfId="0" applyNumberFormat="1" applyFont="1" applyFill="1" applyBorder="1" applyAlignment="1">
      <alignment horizontal="right" vertical="center" wrapText="1" indent="1" readingOrder="2"/>
    </xf>
    <xf numFmtId="164" fontId="61" fillId="0" borderId="78" xfId="0" applyNumberFormat="1" applyFont="1" applyFill="1" applyBorder="1" applyAlignment="1">
      <alignment horizontal="right" vertical="center" wrapText="1" indent="1" readingOrder="2"/>
    </xf>
    <xf numFmtId="164" fontId="61" fillId="0" borderId="79" xfId="0" applyNumberFormat="1" applyFont="1" applyFill="1" applyBorder="1" applyAlignment="1">
      <alignment horizontal="right" vertical="center" wrapText="1" indent="1" readingOrder="2"/>
    </xf>
    <xf numFmtId="164" fontId="61" fillId="0" borderId="38" xfId="0" applyNumberFormat="1" applyFont="1" applyFill="1" applyBorder="1" applyAlignment="1">
      <alignment horizontal="right" vertical="center" wrapText="1" indent="1" readingOrder="2"/>
    </xf>
    <xf numFmtId="164" fontId="61" fillId="0" borderId="53" xfId="0" applyNumberFormat="1" applyFont="1" applyFill="1" applyBorder="1" applyAlignment="1">
      <alignment horizontal="right" vertical="center" wrapText="1" indent="1" readingOrder="2"/>
    </xf>
    <xf numFmtId="164" fontId="61" fillId="0" borderId="85" xfId="0" applyNumberFormat="1" applyFont="1" applyFill="1" applyBorder="1" applyAlignment="1">
      <alignment horizontal="right" vertical="center" wrapText="1" indent="1" readingOrder="2"/>
    </xf>
    <xf numFmtId="164" fontId="61" fillId="0" borderId="39" xfId="0" applyNumberFormat="1" applyFont="1" applyFill="1" applyBorder="1" applyAlignment="1">
      <alignment horizontal="right" vertical="center" wrapText="1" indent="1" readingOrder="2"/>
    </xf>
    <xf numFmtId="164" fontId="61" fillId="0" borderId="84" xfId="0" applyNumberFormat="1" applyFont="1" applyFill="1" applyBorder="1" applyAlignment="1">
      <alignment horizontal="right" vertical="center" wrapText="1" indent="1" readingOrder="2"/>
    </xf>
    <xf numFmtId="164" fontId="61" fillId="0" borderId="41" xfId="0" applyNumberFormat="1" applyFont="1" applyFill="1" applyBorder="1" applyAlignment="1">
      <alignment horizontal="right" vertical="center" wrapText="1" indent="1" readingOrder="2"/>
    </xf>
    <xf numFmtId="164" fontId="61" fillId="0" borderId="14" xfId="0" applyNumberFormat="1" applyFont="1" applyFill="1" applyBorder="1" applyAlignment="1">
      <alignment horizontal="right" vertical="center" wrapText="1" indent="1" readingOrder="2"/>
    </xf>
    <xf numFmtId="164" fontId="61" fillId="0" borderId="71" xfId="0" applyNumberFormat="1" applyFont="1" applyFill="1" applyBorder="1" applyAlignment="1">
      <alignment horizontal="right" vertical="center" wrapText="1" indent="1" readingOrder="2"/>
    </xf>
    <xf numFmtId="164" fontId="61" fillId="0" borderId="42" xfId="0" applyNumberFormat="1" applyFont="1" applyFill="1" applyBorder="1" applyAlignment="1">
      <alignment horizontal="right" vertical="center" wrapText="1" indent="1" readingOrder="2"/>
    </xf>
    <xf numFmtId="164" fontId="61" fillId="0" borderId="15" xfId="0" applyNumberFormat="1" applyFont="1" applyFill="1" applyBorder="1" applyAlignment="1">
      <alignment horizontal="right" vertical="center" wrapText="1" indent="1" readingOrder="2"/>
    </xf>
    <xf numFmtId="0" fontId="58" fillId="35" borderId="95" xfId="0" applyFont="1" applyFill="1" applyBorder="1" applyAlignment="1">
      <alignment horizontal="right" vertical="center" wrapText="1" indent="1" readingOrder="2"/>
    </xf>
    <xf numFmtId="0" fontId="58" fillId="36" borderId="96" xfId="0" applyFont="1" applyFill="1" applyBorder="1" applyAlignment="1">
      <alignment horizontal="right" vertical="center" wrapText="1" indent="1" readingOrder="2"/>
    </xf>
    <xf numFmtId="0" fontId="58" fillId="36" borderId="97" xfId="0" applyFont="1" applyFill="1" applyBorder="1" applyAlignment="1">
      <alignment horizontal="right" vertical="center" wrapText="1" indent="1" readingOrder="2"/>
    </xf>
    <xf numFmtId="0" fontId="58" fillId="36" borderId="98" xfId="0" applyFont="1" applyFill="1" applyBorder="1" applyAlignment="1">
      <alignment horizontal="right" vertical="center" wrapText="1" indent="1" readingOrder="2"/>
    </xf>
    <xf numFmtId="0" fontId="8" fillId="2" borderId="99" xfId="0" applyFont="1" applyFill="1" applyBorder="1" applyAlignment="1">
      <alignment horizontal="center" vertical="center"/>
    </xf>
    <xf numFmtId="0" fontId="8" fillId="2" borderId="100" xfId="0" applyFont="1" applyFill="1" applyBorder="1" applyAlignment="1">
      <alignment horizontal="center" vertical="center"/>
    </xf>
    <xf numFmtId="0" fontId="8" fillId="2" borderId="101" xfId="0" applyFont="1" applyFill="1" applyBorder="1" applyAlignment="1">
      <alignment horizontal="center" vertical="center"/>
    </xf>
    <xf numFmtId="0" fontId="8" fillId="33" borderId="102" xfId="0" applyFont="1" applyFill="1" applyBorder="1" applyAlignment="1">
      <alignment horizontal="center" vertical="center"/>
    </xf>
    <xf numFmtId="0" fontId="8" fillId="33" borderId="103" xfId="0" applyFont="1" applyFill="1" applyBorder="1" applyAlignment="1">
      <alignment horizontal="center" vertical="center"/>
    </xf>
    <xf numFmtId="0" fontId="8" fillId="33" borderId="10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7" fillId="0" borderId="105" xfId="0" applyFont="1" applyFill="1" applyBorder="1" applyAlignment="1">
      <alignment horizontal="center" vertical="center" wrapText="1" readingOrder="2"/>
    </xf>
    <xf numFmtId="0" fontId="57" fillId="0" borderId="106" xfId="0" applyFont="1" applyFill="1" applyBorder="1" applyAlignment="1">
      <alignment horizontal="center" vertical="center" wrapText="1" readingOrder="2"/>
    </xf>
    <xf numFmtId="0" fontId="57" fillId="0" borderId="107" xfId="0" applyFont="1" applyFill="1" applyBorder="1" applyAlignment="1">
      <alignment horizontal="center" vertical="center" wrapText="1" readingOrder="2"/>
    </xf>
    <xf numFmtId="0" fontId="57" fillId="0" borderId="108" xfId="0" applyFont="1" applyFill="1" applyBorder="1" applyAlignment="1">
      <alignment horizontal="center" vertical="center" wrapText="1" readingOrder="2"/>
    </xf>
    <xf numFmtId="0" fontId="57" fillId="0" borderId="109" xfId="0" applyFont="1" applyFill="1" applyBorder="1" applyAlignment="1">
      <alignment horizontal="center" vertical="center" wrapText="1" readingOrder="2"/>
    </xf>
    <xf numFmtId="0" fontId="57" fillId="0" borderId="110" xfId="0" applyFont="1" applyFill="1" applyBorder="1" applyAlignment="1">
      <alignment horizontal="center" vertical="center" wrapText="1" readingOrder="2"/>
    </xf>
    <xf numFmtId="0" fontId="63" fillId="0" borderId="111" xfId="0" applyFont="1" applyFill="1" applyBorder="1" applyAlignment="1">
      <alignment horizontal="center" vertical="center" wrapText="1" readingOrder="2"/>
    </xf>
    <xf numFmtId="0" fontId="0" fillId="0" borderId="112" xfId="0" applyFill="1" applyBorder="1" applyAlignment="1">
      <alignment horizontal="center" vertical="center" wrapText="1"/>
    </xf>
    <xf numFmtId="0" fontId="57" fillId="2" borderId="89" xfId="0" applyFont="1" applyFill="1" applyBorder="1" applyAlignment="1">
      <alignment horizontal="center" vertical="center" wrapText="1" readingOrder="2"/>
    </xf>
    <xf numFmtId="0" fontId="57" fillId="2" borderId="84" xfId="0" applyFont="1" applyFill="1" applyBorder="1" applyAlignment="1">
      <alignment horizontal="center" vertical="center" wrapText="1" readingOrder="2"/>
    </xf>
    <xf numFmtId="0" fontId="57" fillId="2" borderId="113" xfId="0" applyFont="1" applyFill="1" applyBorder="1" applyAlignment="1">
      <alignment horizontal="center" vertical="center" wrapText="1" readingOrder="2"/>
    </xf>
    <xf numFmtId="0" fontId="2" fillId="2" borderId="114" xfId="0" applyFont="1" applyFill="1" applyBorder="1" applyAlignment="1">
      <alignment horizontal="center" vertical="center" wrapText="1" readingOrder="2"/>
    </xf>
    <xf numFmtId="0" fontId="57" fillId="2" borderId="115" xfId="0" applyFont="1" applyFill="1" applyBorder="1" applyAlignment="1">
      <alignment horizontal="center" vertical="center" wrapText="1" readingOrder="2"/>
    </xf>
    <xf numFmtId="0" fontId="2" fillId="2" borderId="116" xfId="0" applyFont="1" applyFill="1" applyBorder="1" applyAlignment="1">
      <alignment horizontal="center" vertical="center" wrapText="1" readingOrder="2"/>
    </xf>
    <xf numFmtId="0" fontId="57" fillId="2" borderId="39" xfId="0" applyFont="1" applyFill="1" applyBorder="1" applyAlignment="1">
      <alignment horizontal="center" vertical="center" wrapText="1" readingOrder="2"/>
    </xf>
    <xf numFmtId="0" fontId="57" fillId="2" borderId="117" xfId="0" applyFont="1" applyFill="1" applyBorder="1" applyAlignment="1">
      <alignment horizontal="center" vertical="center" wrapText="1" readingOrder="2"/>
    </xf>
    <xf numFmtId="0" fontId="57" fillId="2" borderId="38" xfId="0" applyFont="1" applyFill="1" applyBorder="1" applyAlignment="1">
      <alignment horizontal="center" vertical="center" wrapText="1" readingOrder="2"/>
    </xf>
    <xf numFmtId="0" fontId="57" fillId="2" borderId="85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33" borderId="78" xfId="0" applyFont="1" applyFill="1" applyBorder="1" applyAlignment="1">
      <alignment horizontal="center" vertical="center" wrapText="1" readingOrder="2"/>
    </xf>
    <xf numFmtId="0" fontId="64" fillId="33" borderId="46" xfId="0" applyFont="1" applyFill="1" applyBorder="1" applyAlignment="1">
      <alignment horizontal="center" vertical="center" wrapText="1" readingOrder="2"/>
    </xf>
    <xf numFmtId="0" fontId="64" fillId="33" borderId="82" xfId="0" applyFont="1" applyFill="1" applyBorder="1" applyAlignment="1">
      <alignment horizontal="center" vertical="center" wrapText="1" readingOrder="2"/>
    </xf>
    <xf numFmtId="0" fontId="64" fillId="33" borderId="79" xfId="0" applyFont="1" applyFill="1" applyBorder="1" applyAlignment="1">
      <alignment horizontal="center" vertical="center" wrapText="1" readingOrder="2"/>
    </xf>
    <xf numFmtId="0" fontId="64" fillId="33" borderId="80" xfId="0" applyFont="1" applyFill="1" applyBorder="1" applyAlignment="1">
      <alignment horizontal="center" vertical="center" wrapText="1" readingOrder="2"/>
    </xf>
    <xf numFmtId="0" fontId="65" fillId="33" borderId="46" xfId="0" applyFont="1" applyFill="1" applyBorder="1" applyAlignment="1">
      <alignment horizontal="center" vertical="center" wrapText="1" readingOrder="2"/>
    </xf>
    <xf numFmtId="0" fontId="65" fillId="33" borderId="82" xfId="0" applyFont="1" applyFill="1" applyBorder="1" applyAlignment="1">
      <alignment horizontal="center" vertical="center" wrapText="1" readingOrder="2"/>
    </xf>
    <xf numFmtId="0" fontId="66" fillId="33" borderId="78" xfId="0" applyFont="1" applyFill="1" applyBorder="1" applyAlignment="1">
      <alignment horizontal="center" vertical="center" wrapText="1" readingOrder="2"/>
    </xf>
    <xf numFmtId="0" fontId="67" fillId="33" borderId="39" xfId="0" applyFont="1" applyFill="1" applyBorder="1" applyAlignment="1">
      <alignment horizontal="center" vertical="center" wrapText="1" readingOrder="2"/>
    </xf>
    <xf numFmtId="0" fontId="67" fillId="33" borderId="42" xfId="0" applyFont="1" applyFill="1" applyBorder="1" applyAlignment="1">
      <alignment horizontal="center" vertical="center" wrapText="1" readingOrder="2"/>
    </xf>
    <xf numFmtId="0" fontId="66" fillId="33" borderId="79" xfId="0" applyFont="1" applyFill="1" applyBorder="1" applyAlignment="1">
      <alignment horizontal="center" vertical="center" wrapText="1" readingOrder="2"/>
    </xf>
    <xf numFmtId="0" fontId="67" fillId="33" borderId="84" xfId="0" applyFont="1" applyFill="1" applyBorder="1" applyAlignment="1">
      <alignment horizontal="center" vertical="center" wrapText="1" readingOrder="2"/>
    </xf>
    <xf numFmtId="0" fontId="67" fillId="33" borderId="15" xfId="0" applyFont="1" applyFill="1" applyBorder="1" applyAlignment="1">
      <alignment horizontal="center" vertical="center" wrapText="1" readingOrder="2"/>
    </xf>
    <xf numFmtId="0" fontId="61" fillId="33" borderId="80" xfId="0" applyFont="1" applyFill="1" applyBorder="1" applyAlignment="1">
      <alignment horizontal="center" vertical="center" wrapText="1" readingOrder="2"/>
    </xf>
    <xf numFmtId="0" fontId="68" fillId="33" borderId="82" xfId="0" applyFont="1" applyFill="1" applyBorder="1" applyAlignment="1">
      <alignment horizontal="center" vertical="center" wrapText="1" readingOrder="2"/>
    </xf>
    <xf numFmtId="0" fontId="65" fillId="33" borderId="79" xfId="0" applyFont="1" applyFill="1" applyBorder="1" applyAlignment="1">
      <alignment horizontal="center" vertical="center" wrapText="1" readingOrder="2"/>
    </xf>
    <xf numFmtId="0" fontId="61" fillId="33" borderId="118" xfId="0" applyFont="1" applyFill="1" applyBorder="1" applyAlignment="1">
      <alignment horizontal="center" vertical="center" textRotation="90" wrapText="1" readingOrder="2"/>
    </xf>
    <xf numFmtId="0" fontId="68" fillId="33" borderId="119" xfId="0" applyFont="1" applyFill="1" applyBorder="1" applyAlignment="1">
      <alignment horizontal="center" vertical="center" textRotation="90" wrapText="1" readingOrder="2"/>
    </xf>
    <xf numFmtId="0" fontId="68" fillId="33" borderId="120" xfId="0" applyFont="1" applyFill="1" applyBorder="1" applyAlignment="1">
      <alignment horizontal="center" vertical="center" textRotation="90" wrapText="1" readingOrder="2"/>
    </xf>
    <xf numFmtId="0" fontId="69" fillId="33" borderId="121" xfId="0" applyFont="1" applyFill="1" applyBorder="1" applyAlignment="1">
      <alignment horizontal="center" vertical="center" wrapText="1" readingOrder="2"/>
    </xf>
    <xf numFmtId="0" fontId="0" fillId="33" borderId="122" xfId="0" applyFill="1" applyBorder="1" applyAlignment="1">
      <alignment vertical="center" wrapText="1" readingOrder="2"/>
    </xf>
    <xf numFmtId="0" fontId="58" fillId="2" borderId="39" xfId="0" applyFont="1" applyFill="1" applyBorder="1" applyAlignment="1">
      <alignment horizontal="center" vertical="center" wrapText="1" readingOrder="2"/>
    </xf>
    <xf numFmtId="0" fontId="58" fillId="2" borderId="42" xfId="0" applyFont="1" applyFill="1" applyBorder="1" applyAlignment="1">
      <alignment horizontal="center" vertical="center" wrapText="1" readingOrder="2"/>
    </xf>
    <xf numFmtId="0" fontId="58" fillId="2" borderId="53" xfId="0" applyFont="1" applyFill="1" applyBorder="1" applyAlignment="1">
      <alignment horizontal="center" vertical="center" wrapText="1" readingOrder="2"/>
    </xf>
    <xf numFmtId="0" fontId="58" fillId="2" borderId="14" xfId="0" applyFont="1" applyFill="1" applyBorder="1" applyAlignment="1">
      <alignment horizontal="center" vertical="center" wrapText="1" readingOrder="2"/>
    </xf>
    <xf numFmtId="0" fontId="70" fillId="2" borderId="53" xfId="0" applyFont="1" applyFill="1" applyBorder="1" applyAlignment="1">
      <alignment horizontal="center" vertical="center" textRotation="90" wrapText="1" readingOrder="2"/>
    </xf>
    <xf numFmtId="0" fontId="70" fillId="2" borderId="14" xfId="0" applyFont="1" applyFill="1" applyBorder="1" applyAlignment="1">
      <alignment horizontal="center" vertical="center" textRotation="90" wrapText="1" readingOrder="2"/>
    </xf>
    <xf numFmtId="0" fontId="58" fillId="2" borderId="85" xfId="0" applyFont="1" applyFill="1" applyBorder="1" applyAlignment="1">
      <alignment horizontal="center" vertical="center" wrapText="1" readingOrder="2"/>
    </xf>
    <xf numFmtId="0" fontId="58" fillId="2" borderId="71" xfId="0" applyFont="1" applyFill="1" applyBorder="1" applyAlignment="1">
      <alignment horizontal="center" vertical="center" wrapText="1" readingOrder="2"/>
    </xf>
    <xf numFmtId="0" fontId="70" fillId="2" borderId="84" xfId="0" applyFont="1" applyFill="1" applyBorder="1" applyAlignment="1">
      <alignment horizontal="center" vertical="center" textRotation="90" wrapText="1" readingOrder="2"/>
    </xf>
    <xf numFmtId="0" fontId="70" fillId="2" borderId="15" xfId="0" applyFont="1" applyFill="1" applyBorder="1" applyAlignment="1">
      <alignment horizontal="center" vertical="center" textRotation="90" wrapText="1" readingOrder="2"/>
    </xf>
    <xf numFmtId="0" fontId="58" fillId="34" borderId="123" xfId="0" applyFont="1" applyFill="1" applyBorder="1" applyAlignment="1">
      <alignment horizontal="right" vertical="center" wrapText="1" indent="1" readingOrder="2"/>
    </xf>
    <xf numFmtId="0" fontId="0" fillId="0" borderId="124" xfId="0" applyBorder="1" applyAlignment="1">
      <alignment horizontal="right" vertical="center" wrapText="1" indent="1" readingOrder="2"/>
    </xf>
    <xf numFmtId="0" fontId="0" fillId="0" borderId="125" xfId="0" applyBorder="1" applyAlignment="1">
      <alignment horizontal="right" vertical="center" wrapText="1" indent="1" readingOrder="2"/>
    </xf>
    <xf numFmtId="0" fontId="58" fillId="34" borderId="126" xfId="0" applyFont="1" applyFill="1" applyBorder="1" applyAlignment="1">
      <alignment horizontal="right" vertical="center" wrapText="1" indent="1" readingOrder="2"/>
    </xf>
    <xf numFmtId="0" fontId="0" fillId="0" borderId="127" xfId="0" applyBorder="1" applyAlignment="1">
      <alignment horizontal="right" vertical="center" wrapText="1" indent="1" readingOrder="2"/>
    </xf>
    <xf numFmtId="0" fontId="0" fillId="0" borderId="128" xfId="0" applyBorder="1" applyAlignment="1">
      <alignment horizontal="right" vertical="center" wrapText="1" indent="1" readingOrder="2"/>
    </xf>
    <xf numFmtId="0" fontId="58" fillId="34" borderId="129" xfId="0" applyFont="1" applyFill="1" applyBorder="1" applyAlignment="1">
      <alignment horizontal="center" vertical="center" wrapText="1" readingOrder="2"/>
    </xf>
    <xf numFmtId="0" fontId="0" fillId="0" borderId="130" xfId="0" applyBorder="1" applyAlignment="1">
      <alignment horizontal="center" vertical="center" wrapText="1" readingOrder="2"/>
    </xf>
    <xf numFmtId="0" fontId="0" fillId="0" borderId="131" xfId="0" applyBorder="1" applyAlignment="1">
      <alignment horizontal="center" vertical="center" wrapText="1" readingOrder="2"/>
    </xf>
    <xf numFmtId="0" fontId="71" fillId="2" borderId="53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71" fillId="2" borderId="85" xfId="0" applyFont="1" applyFill="1" applyBorder="1" applyAlignment="1">
      <alignment horizontal="center" vertical="center" wrapText="1" readingOrder="2"/>
    </xf>
    <xf numFmtId="0" fontId="6" fillId="2" borderId="71" xfId="0" applyFont="1" applyFill="1" applyBorder="1" applyAlignment="1">
      <alignment horizontal="center" vertical="center" wrapText="1" readingOrder="2"/>
    </xf>
    <xf numFmtId="0" fontId="72" fillId="2" borderId="38" xfId="0" applyFont="1" applyFill="1" applyBorder="1" applyAlignment="1">
      <alignment horizontal="center" vertical="center" textRotation="90" wrapText="1" readingOrder="2"/>
    </xf>
    <xf numFmtId="0" fontId="7" fillId="2" borderId="41" xfId="0" applyFont="1" applyFill="1" applyBorder="1" applyAlignment="1">
      <alignment horizontal="center" vertical="center" textRotation="90" wrapText="1" readingOrder="2"/>
    </xf>
    <xf numFmtId="0" fontId="72" fillId="2" borderId="85" xfId="0" applyFont="1" applyFill="1" applyBorder="1" applyAlignment="1">
      <alignment horizontal="center" vertical="center" textRotation="90" wrapText="1" readingOrder="2"/>
    </xf>
    <xf numFmtId="0" fontId="7" fillId="2" borderId="71" xfId="0" applyFont="1" applyFill="1" applyBorder="1" applyAlignment="1">
      <alignment horizontal="center" vertical="center" textRotation="90" wrapText="1" readingOrder="2"/>
    </xf>
    <xf numFmtId="0" fontId="70" fillId="2" borderId="39" xfId="0" applyFont="1" applyFill="1" applyBorder="1" applyAlignment="1">
      <alignment horizontal="center" vertical="center" textRotation="90" wrapText="1" readingOrder="2"/>
    </xf>
    <xf numFmtId="0" fontId="70" fillId="2" borderId="42" xfId="0" applyFont="1" applyFill="1" applyBorder="1" applyAlignment="1">
      <alignment horizontal="center" vertical="center" textRotation="90" wrapText="1" readingOrder="2"/>
    </xf>
    <xf numFmtId="0" fontId="58" fillId="2" borderId="84" xfId="0" applyFont="1" applyFill="1" applyBorder="1" applyAlignment="1">
      <alignment horizontal="center" vertical="center" wrapText="1" readingOrder="2"/>
    </xf>
    <xf numFmtId="0" fontId="71" fillId="2" borderId="38" xfId="0" applyFont="1" applyFill="1" applyBorder="1" applyAlignment="1">
      <alignment horizontal="center" vertical="center" wrapText="1" readingOrder="2"/>
    </xf>
    <xf numFmtId="0" fontId="6" fillId="2" borderId="41" xfId="0" applyFont="1" applyFill="1" applyBorder="1" applyAlignment="1">
      <alignment horizontal="center" vertical="center" wrapText="1" readingOrder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1</xdr:row>
      <xdr:rowOff>38100</xdr:rowOff>
    </xdr:from>
    <xdr:to>
      <xdr:col>11</xdr:col>
      <xdr:colOff>828675</xdr:colOff>
      <xdr:row>3</xdr:row>
      <xdr:rowOff>28575</xdr:rowOff>
    </xdr:to>
    <xdr:pic>
      <xdr:nvPicPr>
        <xdr:cNvPr id="1" name="Picture 10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285750"/>
          <a:ext cx="438150" cy="323850"/>
        </a:xfrm>
        <a:prstGeom prst="rect">
          <a:avLst/>
        </a:prstGeom>
        <a:noFill/>
        <a:ln w="12700" cmpd="sng">
          <a:solidFill>
            <a:srgbClr val="E6E0EC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161925</xdr:colOff>
      <xdr:row>1</xdr:row>
      <xdr:rowOff>38100</xdr:rowOff>
    </xdr:from>
    <xdr:to>
      <xdr:col>23</xdr:col>
      <xdr:colOff>657225</xdr:colOff>
      <xdr:row>3</xdr:row>
      <xdr:rowOff>0</xdr:rowOff>
    </xdr:to>
    <xdr:pic>
      <xdr:nvPicPr>
        <xdr:cNvPr id="1" name="Picture 5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09575"/>
          <a:ext cx="495300" cy="476250"/>
        </a:xfrm>
        <a:prstGeom prst="rect">
          <a:avLst/>
        </a:prstGeom>
        <a:noFill/>
        <a:ln w="9525" cmpd="sng">
          <a:solidFill>
            <a:srgbClr val="CCC1DA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9">
      <selection activeCell="G39" sqref="G39"/>
    </sheetView>
  </sheetViews>
  <sheetFormatPr defaultColWidth="9.140625" defaultRowHeight="12.75"/>
  <cols>
    <col min="1" max="1" width="13.57421875" style="0" customWidth="1"/>
    <col min="2" max="2" width="13.28125" style="0" customWidth="1"/>
    <col min="3" max="3" width="10.8515625" style="0" customWidth="1"/>
    <col min="4" max="4" width="10.00390625" style="0" customWidth="1"/>
    <col min="5" max="5" width="11.8515625" style="0" customWidth="1"/>
    <col min="6" max="6" width="9.7109375" style="0" customWidth="1"/>
    <col min="7" max="7" width="10.57421875" style="0" customWidth="1"/>
    <col min="8" max="8" width="10.00390625" style="0" customWidth="1"/>
    <col min="9" max="9" width="11.7109375" style="0" customWidth="1"/>
    <col min="10" max="10" width="8.57421875" style="0" customWidth="1"/>
    <col min="11" max="11" width="11.28125" style="0" customWidth="1"/>
    <col min="12" max="12" width="20.28125" style="0" customWidth="1"/>
  </cols>
  <sheetData>
    <row r="1" spans="1:12" ht="19.5" customHeight="1" thickBot="1">
      <c r="A1" s="161" t="s">
        <v>73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3.5" thickTop="1">
      <c r="A2" s="162" t="s">
        <v>35</v>
      </c>
      <c r="B2" s="163"/>
      <c r="C2" s="164" t="s">
        <v>36</v>
      </c>
      <c r="D2" s="165"/>
      <c r="E2" s="166" t="s">
        <v>37</v>
      </c>
      <c r="F2" s="163"/>
      <c r="G2" s="166" t="s">
        <v>14</v>
      </c>
      <c r="H2" s="167"/>
      <c r="I2" s="163"/>
      <c r="J2" s="164" t="s">
        <v>12</v>
      </c>
      <c r="K2" s="165"/>
      <c r="L2" s="168"/>
    </row>
    <row r="3" spans="1:12" ht="12.75">
      <c r="A3" s="170" t="s">
        <v>41</v>
      </c>
      <c r="B3" s="171"/>
      <c r="C3" s="42" t="s">
        <v>18</v>
      </c>
      <c r="D3" s="172" t="s">
        <v>16</v>
      </c>
      <c r="E3" s="43" t="s">
        <v>15</v>
      </c>
      <c r="F3" s="174" t="s">
        <v>16</v>
      </c>
      <c r="G3" s="176" t="s">
        <v>13</v>
      </c>
      <c r="H3" s="177"/>
      <c r="I3" s="171"/>
      <c r="J3" s="178" t="s">
        <v>13</v>
      </c>
      <c r="K3" s="179"/>
      <c r="L3" s="169"/>
    </row>
    <row r="4" spans="1:12" ht="24.75" thickBot="1">
      <c r="A4" s="44" t="s">
        <v>38</v>
      </c>
      <c r="B4" s="45" t="s">
        <v>25</v>
      </c>
      <c r="C4" s="46" t="s">
        <v>17</v>
      </c>
      <c r="D4" s="173"/>
      <c r="E4" s="47" t="s">
        <v>17</v>
      </c>
      <c r="F4" s="175"/>
      <c r="G4" s="47" t="s">
        <v>39</v>
      </c>
      <c r="H4" s="48" t="s">
        <v>45</v>
      </c>
      <c r="I4" s="45" t="s">
        <v>44</v>
      </c>
      <c r="J4" s="46" t="s">
        <v>39</v>
      </c>
      <c r="K4" s="95" t="s">
        <v>40</v>
      </c>
      <c r="L4" s="1" t="s">
        <v>30</v>
      </c>
    </row>
    <row r="5" spans="1:12" ht="18.75" thickTop="1">
      <c r="A5" s="105">
        <v>21764.931284277878</v>
      </c>
      <c r="B5" s="103">
        <v>6610.814564840366</v>
      </c>
      <c r="C5" s="104">
        <v>25095</v>
      </c>
      <c r="D5" s="106">
        <v>32</v>
      </c>
      <c r="E5" s="102">
        <v>259075</v>
      </c>
      <c r="F5" s="103">
        <v>2163</v>
      </c>
      <c r="G5" s="136">
        <v>106.75499999999998</v>
      </c>
      <c r="H5" s="137">
        <v>75.41499999999999</v>
      </c>
      <c r="I5" s="138">
        <v>950.539</v>
      </c>
      <c r="J5" s="139">
        <v>31.375</v>
      </c>
      <c r="K5" s="140">
        <v>2253.6200000000003</v>
      </c>
      <c r="L5" s="2" t="s">
        <v>0</v>
      </c>
    </row>
    <row r="6" spans="1:12" ht="18">
      <c r="A6" s="107">
        <v>10950.956615630712</v>
      </c>
      <c r="B6" s="108">
        <v>2600.6886005006454</v>
      </c>
      <c r="C6" s="109">
        <v>0</v>
      </c>
      <c r="D6" s="110">
        <v>0</v>
      </c>
      <c r="E6" s="111">
        <v>77910</v>
      </c>
      <c r="F6" s="108">
        <v>541</v>
      </c>
      <c r="G6" s="141">
        <v>0.9</v>
      </c>
      <c r="H6" s="142">
        <v>25.233999999999998</v>
      </c>
      <c r="I6" s="143">
        <v>303.88</v>
      </c>
      <c r="J6" s="144">
        <v>1.25</v>
      </c>
      <c r="K6" s="145">
        <v>749.91</v>
      </c>
      <c r="L6" s="3" t="s">
        <v>29</v>
      </c>
    </row>
    <row r="7" spans="1:12" ht="18">
      <c r="A7" s="107">
        <v>3760.4815623095674</v>
      </c>
      <c r="B7" s="108">
        <v>2205.2986356141446</v>
      </c>
      <c r="C7" s="109">
        <v>0</v>
      </c>
      <c r="D7" s="110">
        <v>0</v>
      </c>
      <c r="E7" s="111">
        <v>63290</v>
      </c>
      <c r="F7" s="108">
        <v>467</v>
      </c>
      <c r="G7" s="141">
        <v>0.8</v>
      </c>
      <c r="H7" s="142">
        <v>14.665000000000001</v>
      </c>
      <c r="I7" s="143">
        <v>251.487</v>
      </c>
      <c r="J7" s="144">
        <v>0.8</v>
      </c>
      <c r="K7" s="145">
        <v>678.86</v>
      </c>
      <c r="L7" s="3" t="s">
        <v>33</v>
      </c>
    </row>
    <row r="8" spans="1:12" ht="18">
      <c r="A8" s="107">
        <v>6566.917672151127</v>
      </c>
      <c r="B8" s="108">
        <v>2066.690018710113</v>
      </c>
      <c r="C8" s="109">
        <v>0</v>
      </c>
      <c r="D8" s="110">
        <v>0</v>
      </c>
      <c r="E8" s="111">
        <v>53975</v>
      </c>
      <c r="F8" s="108">
        <v>522</v>
      </c>
      <c r="G8" s="141">
        <v>0.9470000000000001</v>
      </c>
      <c r="H8" s="142">
        <v>4.827</v>
      </c>
      <c r="I8" s="143">
        <v>329.335</v>
      </c>
      <c r="J8" s="144">
        <v>0.29</v>
      </c>
      <c r="K8" s="145">
        <v>774.1869999999999</v>
      </c>
      <c r="L8" s="3" t="s">
        <v>31</v>
      </c>
    </row>
    <row r="9" spans="1:12" ht="18">
      <c r="A9" s="107">
        <v>30922.813490249846</v>
      </c>
      <c r="B9" s="108">
        <v>8424.027544020026</v>
      </c>
      <c r="C9" s="109">
        <v>28060</v>
      </c>
      <c r="D9" s="110">
        <v>38</v>
      </c>
      <c r="E9" s="111">
        <v>400965</v>
      </c>
      <c r="F9" s="108">
        <v>2713</v>
      </c>
      <c r="G9" s="141">
        <v>103.304</v>
      </c>
      <c r="H9" s="142">
        <v>111.313</v>
      </c>
      <c r="I9" s="143">
        <v>1245.081</v>
      </c>
      <c r="J9" s="144">
        <v>34</v>
      </c>
      <c r="K9" s="145">
        <v>2554.89166</v>
      </c>
      <c r="L9" s="3" t="s">
        <v>1</v>
      </c>
    </row>
    <row r="10" spans="1:12" ht="18">
      <c r="A10" s="107">
        <v>4505.599226843387</v>
      </c>
      <c r="B10" s="108">
        <v>1960.0680057070117</v>
      </c>
      <c r="C10" s="109">
        <v>0</v>
      </c>
      <c r="D10" s="110">
        <v>0</v>
      </c>
      <c r="E10" s="111">
        <v>59650</v>
      </c>
      <c r="F10" s="108">
        <v>476</v>
      </c>
      <c r="G10" s="141">
        <v>0.5</v>
      </c>
      <c r="H10" s="142">
        <v>12.395</v>
      </c>
      <c r="I10" s="143">
        <v>290.836</v>
      </c>
      <c r="J10" s="144">
        <v>0.1</v>
      </c>
      <c r="K10" s="145">
        <v>725.0430000000001</v>
      </c>
      <c r="L10" s="3" t="s">
        <v>28</v>
      </c>
    </row>
    <row r="11" spans="1:12" ht="18">
      <c r="A11" s="107">
        <v>18742.121652193782</v>
      </c>
      <c r="B11" s="108">
        <v>3612.7092072550813</v>
      </c>
      <c r="C11" s="109">
        <v>14995</v>
      </c>
      <c r="D11" s="110">
        <v>21</v>
      </c>
      <c r="E11" s="111">
        <v>122480</v>
      </c>
      <c r="F11" s="108">
        <v>880</v>
      </c>
      <c r="G11" s="141">
        <v>54.260000000000005</v>
      </c>
      <c r="H11" s="142">
        <v>46.807</v>
      </c>
      <c r="I11" s="143">
        <v>622.019</v>
      </c>
      <c r="J11" s="144">
        <v>16.66</v>
      </c>
      <c r="K11" s="145">
        <v>867.1353</v>
      </c>
      <c r="L11" s="3" t="s">
        <v>2</v>
      </c>
    </row>
    <row r="12" spans="1:12" ht="18">
      <c r="A12" s="107">
        <v>4705.956253808654</v>
      </c>
      <c r="B12" s="108">
        <v>2012.4904954335366</v>
      </c>
      <c r="C12" s="109">
        <v>0</v>
      </c>
      <c r="D12" s="110">
        <v>0</v>
      </c>
      <c r="E12" s="111">
        <v>53840</v>
      </c>
      <c r="F12" s="108">
        <v>455</v>
      </c>
      <c r="G12" s="141">
        <v>0.17</v>
      </c>
      <c r="H12" s="142">
        <v>21.467</v>
      </c>
      <c r="I12" s="143">
        <v>224.304</v>
      </c>
      <c r="J12" s="144">
        <v>0.17</v>
      </c>
      <c r="K12" s="145">
        <v>358.63700000000006</v>
      </c>
      <c r="L12" s="3" t="s">
        <v>21</v>
      </c>
    </row>
    <row r="13" spans="1:12" ht="18">
      <c r="A13" s="107">
        <v>11690.032156459476</v>
      </c>
      <c r="B13" s="108">
        <v>2559.816828849456</v>
      </c>
      <c r="C13" s="109">
        <v>800</v>
      </c>
      <c r="D13" s="110">
        <v>1</v>
      </c>
      <c r="E13" s="111">
        <v>87110</v>
      </c>
      <c r="F13" s="108">
        <v>678</v>
      </c>
      <c r="G13" s="141">
        <v>18.145000000000003</v>
      </c>
      <c r="H13" s="142">
        <v>30.5385</v>
      </c>
      <c r="I13" s="143">
        <v>437.949</v>
      </c>
      <c r="J13" s="144">
        <v>0.38</v>
      </c>
      <c r="K13" s="145">
        <v>994.112</v>
      </c>
      <c r="L13" s="3" t="s">
        <v>3</v>
      </c>
    </row>
    <row r="14" spans="1:12" ht="18">
      <c r="A14" s="107">
        <v>16710.44483546618</v>
      </c>
      <c r="B14" s="108">
        <v>3934.3522798144363</v>
      </c>
      <c r="C14" s="109">
        <v>500</v>
      </c>
      <c r="D14" s="110">
        <v>1</v>
      </c>
      <c r="E14" s="111">
        <v>263550</v>
      </c>
      <c r="F14" s="108">
        <v>2134</v>
      </c>
      <c r="G14" s="141">
        <v>44.21</v>
      </c>
      <c r="H14" s="142">
        <v>113.13600000000001</v>
      </c>
      <c r="I14" s="143">
        <v>481.13</v>
      </c>
      <c r="J14" s="144">
        <v>6.470000000000001</v>
      </c>
      <c r="K14" s="145">
        <v>1169.834</v>
      </c>
      <c r="L14" s="3" t="s">
        <v>4</v>
      </c>
    </row>
    <row r="15" spans="1:12" ht="18">
      <c r="A15" s="107">
        <v>14373.100761730651</v>
      </c>
      <c r="B15" s="108">
        <v>6797.153328947706</v>
      </c>
      <c r="C15" s="109">
        <v>3660</v>
      </c>
      <c r="D15" s="110">
        <v>5</v>
      </c>
      <c r="E15" s="111">
        <v>148120</v>
      </c>
      <c r="F15" s="108">
        <v>1241</v>
      </c>
      <c r="G15" s="141">
        <v>26.922</v>
      </c>
      <c r="H15" s="142">
        <v>96.527</v>
      </c>
      <c r="I15" s="143">
        <v>635.5970000000001</v>
      </c>
      <c r="J15" s="144">
        <v>6.54</v>
      </c>
      <c r="K15" s="145">
        <v>1096.019</v>
      </c>
      <c r="L15" s="3" t="s">
        <v>20</v>
      </c>
    </row>
    <row r="16" spans="1:12" ht="18">
      <c r="A16" s="107">
        <v>11225.836262187691</v>
      </c>
      <c r="B16" s="108">
        <v>3139.129766166306</v>
      </c>
      <c r="C16" s="109">
        <v>315</v>
      </c>
      <c r="D16" s="110">
        <v>1</v>
      </c>
      <c r="E16" s="111">
        <v>59235</v>
      </c>
      <c r="F16" s="108">
        <v>567</v>
      </c>
      <c r="G16" s="141">
        <v>20.54</v>
      </c>
      <c r="H16" s="142">
        <v>37.405</v>
      </c>
      <c r="I16" s="143">
        <v>397.02</v>
      </c>
      <c r="J16" s="144">
        <v>0.79</v>
      </c>
      <c r="K16" s="145">
        <v>645.428</v>
      </c>
      <c r="L16" s="3" t="s">
        <v>19</v>
      </c>
    </row>
    <row r="17" spans="1:12" ht="18.75" thickBot="1">
      <c r="A17" s="112">
        <v>2815.609277879342</v>
      </c>
      <c r="B17" s="113">
        <v>2196.413467863886</v>
      </c>
      <c r="C17" s="114">
        <v>655</v>
      </c>
      <c r="D17" s="115">
        <v>2</v>
      </c>
      <c r="E17" s="116">
        <v>24555</v>
      </c>
      <c r="F17" s="113">
        <v>295</v>
      </c>
      <c r="G17" s="146">
        <v>0.8</v>
      </c>
      <c r="H17" s="147">
        <v>27.331999999999997</v>
      </c>
      <c r="I17" s="148">
        <v>158.4</v>
      </c>
      <c r="J17" s="149">
        <v>0.85</v>
      </c>
      <c r="K17" s="150">
        <v>582.076</v>
      </c>
      <c r="L17" s="4" t="s">
        <v>24</v>
      </c>
    </row>
    <row r="18" spans="1:12" ht="18.75" customHeight="1" thickBot="1" thickTop="1">
      <c r="A18" s="134">
        <v>158734.80105118832</v>
      </c>
      <c r="B18" s="126">
        <v>48119.65274372271</v>
      </c>
      <c r="C18" s="130">
        <v>74080</v>
      </c>
      <c r="D18" s="126">
        <v>101</v>
      </c>
      <c r="E18" s="131">
        <v>1673755</v>
      </c>
      <c r="F18" s="127">
        <v>13132</v>
      </c>
      <c r="G18" s="121">
        <v>378.25300000000004</v>
      </c>
      <c r="H18" s="98">
        <v>617.0615</v>
      </c>
      <c r="I18" s="97">
        <v>6327.576999999999</v>
      </c>
      <c r="J18" s="96">
        <v>99.675</v>
      </c>
      <c r="K18" s="98">
        <v>13449.752960000002</v>
      </c>
      <c r="L18" s="49" t="s">
        <v>43</v>
      </c>
    </row>
    <row r="19" spans="1:12" ht="18.75" thickTop="1">
      <c r="A19" s="117">
        <v>22951.0596397014</v>
      </c>
      <c r="B19" s="106">
        <v>8014.421310733112</v>
      </c>
      <c r="C19" s="102">
        <v>14030</v>
      </c>
      <c r="D19" s="103">
        <v>17</v>
      </c>
      <c r="E19" s="104">
        <v>205178</v>
      </c>
      <c r="F19" s="106">
        <v>1543</v>
      </c>
      <c r="G19" s="139">
        <v>68.904</v>
      </c>
      <c r="H19" s="137">
        <v>80.447</v>
      </c>
      <c r="I19" s="140">
        <v>956.716</v>
      </c>
      <c r="J19" s="136">
        <v>18.26</v>
      </c>
      <c r="K19" s="140">
        <v>2134.706</v>
      </c>
      <c r="L19" s="118" t="s">
        <v>5</v>
      </c>
    </row>
    <row r="20" spans="1:12" ht="18">
      <c r="A20" s="119">
        <v>3896.761703991469</v>
      </c>
      <c r="B20" s="110">
        <v>5371.083905031226</v>
      </c>
      <c r="C20" s="111">
        <v>0</v>
      </c>
      <c r="D20" s="108">
        <v>0</v>
      </c>
      <c r="E20" s="109">
        <v>79180</v>
      </c>
      <c r="F20" s="110">
        <v>698</v>
      </c>
      <c r="G20" s="144">
        <v>0.036</v>
      </c>
      <c r="H20" s="142">
        <v>32.754</v>
      </c>
      <c r="I20" s="145">
        <v>270.9798</v>
      </c>
      <c r="J20" s="141">
        <v>0</v>
      </c>
      <c r="K20" s="145">
        <v>724.24</v>
      </c>
      <c r="L20" s="3" t="s">
        <v>26</v>
      </c>
    </row>
    <row r="21" spans="1:12" ht="18">
      <c r="A21" s="119">
        <v>15504.539347196833</v>
      </c>
      <c r="B21" s="110">
        <v>4357.286264726738</v>
      </c>
      <c r="C21" s="111">
        <v>2630</v>
      </c>
      <c r="D21" s="108">
        <v>5</v>
      </c>
      <c r="E21" s="109">
        <v>132020</v>
      </c>
      <c r="F21" s="110">
        <v>1121</v>
      </c>
      <c r="G21" s="144">
        <v>48.367</v>
      </c>
      <c r="H21" s="142">
        <v>56.221</v>
      </c>
      <c r="I21" s="145">
        <v>561.729</v>
      </c>
      <c r="J21" s="141">
        <v>5.34</v>
      </c>
      <c r="K21" s="145">
        <v>1104.701</v>
      </c>
      <c r="L21" s="3" t="s">
        <v>6</v>
      </c>
    </row>
    <row r="22" spans="1:12" ht="18">
      <c r="A22" s="119">
        <v>4532.426058805606</v>
      </c>
      <c r="B22" s="110">
        <v>1314.116310263223</v>
      </c>
      <c r="C22" s="111">
        <v>0</v>
      </c>
      <c r="D22" s="108">
        <v>0</v>
      </c>
      <c r="E22" s="109">
        <v>38340</v>
      </c>
      <c r="F22" s="110">
        <v>449</v>
      </c>
      <c r="G22" s="144">
        <v>4.34</v>
      </c>
      <c r="H22" s="142">
        <v>18.336999999999996</v>
      </c>
      <c r="I22" s="145">
        <v>180.90599999999998</v>
      </c>
      <c r="J22" s="141">
        <v>0.2</v>
      </c>
      <c r="K22" s="145">
        <v>919.587</v>
      </c>
      <c r="L22" s="3" t="s">
        <v>27</v>
      </c>
    </row>
    <row r="23" spans="1:12" ht="18">
      <c r="A23" s="119">
        <v>22964.582259293114</v>
      </c>
      <c r="B23" s="110">
        <v>8041.0768139838865</v>
      </c>
      <c r="C23" s="111">
        <v>2650</v>
      </c>
      <c r="D23" s="108">
        <v>4</v>
      </c>
      <c r="E23" s="109">
        <v>254350</v>
      </c>
      <c r="F23" s="110">
        <v>1752</v>
      </c>
      <c r="G23" s="144">
        <v>37.033</v>
      </c>
      <c r="H23" s="142">
        <v>82.52000000000001</v>
      </c>
      <c r="I23" s="145">
        <v>794.6405</v>
      </c>
      <c r="J23" s="141">
        <v>4.300000000000001</v>
      </c>
      <c r="K23" s="145">
        <v>2095.61</v>
      </c>
      <c r="L23" s="3" t="s">
        <v>7</v>
      </c>
    </row>
    <row r="24" spans="1:12" ht="18">
      <c r="A24" s="119">
        <v>6890.9388406459475</v>
      </c>
      <c r="B24" s="110">
        <v>5136.5154764244035</v>
      </c>
      <c r="C24" s="111">
        <v>1430</v>
      </c>
      <c r="D24" s="108">
        <v>2</v>
      </c>
      <c r="E24" s="109">
        <v>101610</v>
      </c>
      <c r="F24" s="110">
        <v>658</v>
      </c>
      <c r="G24" s="144">
        <v>8.72</v>
      </c>
      <c r="H24" s="142">
        <v>80.656</v>
      </c>
      <c r="I24" s="145">
        <v>254.01</v>
      </c>
      <c r="J24" s="141">
        <v>2.45</v>
      </c>
      <c r="K24" s="145">
        <v>767.1040000000002</v>
      </c>
      <c r="L24" s="3" t="s">
        <v>8</v>
      </c>
    </row>
    <row r="25" spans="1:12" ht="18">
      <c r="A25" s="119">
        <v>4943.361422151127</v>
      </c>
      <c r="B25" s="110">
        <v>719.6985877709335</v>
      </c>
      <c r="C25" s="111">
        <v>0</v>
      </c>
      <c r="D25" s="108">
        <v>0</v>
      </c>
      <c r="E25" s="109">
        <v>27695</v>
      </c>
      <c r="F25" s="110">
        <v>294</v>
      </c>
      <c r="G25" s="144">
        <v>2.02</v>
      </c>
      <c r="H25" s="142">
        <v>10.268</v>
      </c>
      <c r="I25" s="145">
        <v>134.855</v>
      </c>
      <c r="J25" s="141">
        <v>0.2</v>
      </c>
      <c r="K25" s="145">
        <v>427.3</v>
      </c>
      <c r="L25" s="3" t="s">
        <v>32</v>
      </c>
    </row>
    <row r="26" spans="1:12" ht="18">
      <c r="A26" s="119">
        <v>13648.098990706885</v>
      </c>
      <c r="B26" s="110">
        <v>3650.0269118061665</v>
      </c>
      <c r="C26" s="111">
        <v>400</v>
      </c>
      <c r="D26" s="108">
        <v>1</v>
      </c>
      <c r="E26" s="109">
        <v>94025</v>
      </c>
      <c r="F26" s="110">
        <v>772</v>
      </c>
      <c r="G26" s="144">
        <v>6.43</v>
      </c>
      <c r="H26" s="142">
        <v>53.346999999999994</v>
      </c>
      <c r="I26" s="145">
        <v>517.6305000000001</v>
      </c>
      <c r="J26" s="141">
        <v>0.2</v>
      </c>
      <c r="K26" s="145">
        <v>1109.9329999999998</v>
      </c>
      <c r="L26" s="3" t="s">
        <v>9</v>
      </c>
    </row>
    <row r="27" spans="1:12" ht="18">
      <c r="A27" s="119">
        <v>6850.404185709933</v>
      </c>
      <c r="B27" s="110">
        <v>3820.6221326111286</v>
      </c>
      <c r="C27" s="111">
        <v>1130</v>
      </c>
      <c r="D27" s="108">
        <v>2</v>
      </c>
      <c r="E27" s="109">
        <v>106445</v>
      </c>
      <c r="F27" s="110">
        <v>780</v>
      </c>
      <c r="G27" s="144">
        <v>13.247</v>
      </c>
      <c r="H27" s="142">
        <v>24.997</v>
      </c>
      <c r="I27" s="145">
        <v>270.986</v>
      </c>
      <c r="J27" s="141">
        <v>0.76</v>
      </c>
      <c r="K27" s="145">
        <v>911.3580000000001</v>
      </c>
      <c r="L27" s="3" t="s">
        <v>10</v>
      </c>
    </row>
    <row r="28" spans="1:12" ht="18">
      <c r="A28" s="119">
        <v>7685.317036106033</v>
      </c>
      <c r="B28" s="110">
        <v>5741.595400217003</v>
      </c>
      <c r="C28" s="111">
        <v>1260</v>
      </c>
      <c r="D28" s="108">
        <v>2</v>
      </c>
      <c r="E28" s="109">
        <v>77570</v>
      </c>
      <c r="F28" s="110">
        <v>645</v>
      </c>
      <c r="G28" s="144">
        <v>18.114</v>
      </c>
      <c r="H28" s="142">
        <v>35.5</v>
      </c>
      <c r="I28" s="145">
        <v>353.531</v>
      </c>
      <c r="J28" s="141">
        <v>1.9249999999999998</v>
      </c>
      <c r="K28" s="145">
        <v>951.752</v>
      </c>
      <c r="L28" s="3" t="s">
        <v>11</v>
      </c>
    </row>
    <row r="29" spans="1:12" ht="18">
      <c r="A29" s="119">
        <v>4914.3057053625835</v>
      </c>
      <c r="B29" s="110">
        <v>7052.157643380123</v>
      </c>
      <c r="C29" s="111">
        <v>0</v>
      </c>
      <c r="D29" s="108">
        <v>0</v>
      </c>
      <c r="E29" s="109">
        <v>64000</v>
      </c>
      <c r="F29" s="110">
        <v>583</v>
      </c>
      <c r="G29" s="144">
        <v>6.87</v>
      </c>
      <c r="H29" s="142">
        <v>14.145</v>
      </c>
      <c r="I29" s="145">
        <v>361.838</v>
      </c>
      <c r="J29" s="141">
        <v>0</v>
      </c>
      <c r="K29" s="145">
        <v>772.556</v>
      </c>
      <c r="L29" s="3" t="s">
        <v>22</v>
      </c>
    </row>
    <row r="30" spans="1:12" ht="18.75" thickBot="1">
      <c r="A30" s="120">
        <v>5617.403759140768</v>
      </c>
      <c r="B30" s="115">
        <v>2727.7464993293406</v>
      </c>
      <c r="C30" s="116">
        <v>0</v>
      </c>
      <c r="D30" s="113">
        <v>0</v>
      </c>
      <c r="E30" s="114">
        <v>84290</v>
      </c>
      <c r="F30" s="115">
        <v>615</v>
      </c>
      <c r="G30" s="149">
        <v>0.75</v>
      </c>
      <c r="H30" s="147">
        <v>23.613</v>
      </c>
      <c r="I30" s="150">
        <v>364.0347</v>
      </c>
      <c r="J30" s="146">
        <v>0.15</v>
      </c>
      <c r="K30" s="150">
        <v>744.9355700000001</v>
      </c>
      <c r="L30" s="4" t="s">
        <v>23</v>
      </c>
    </row>
    <row r="31" spans="1:12" ht="18.75" customHeight="1" thickBot="1" thickTop="1">
      <c r="A31" s="122">
        <v>120399.19894881171</v>
      </c>
      <c r="B31" s="97">
        <v>55946.34725627729</v>
      </c>
      <c r="C31" s="96">
        <v>23530</v>
      </c>
      <c r="D31" s="127">
        <v>33</v>
      </c>
      <c r="E31" s="121">
        <v>1264703</v>
      </c>
      <c r="F31" s="126">
        <v>9910</v>
      </c>
      <c r="G31" s="121">
        <v>214.83100000000005</v>
      </c>
      <c r="H31" s="98">
        <v>512.805</v>
      </c>
      <c r="I31" s="97">
        <v>5021.856500000001</v>
      </c>
      <c r="J31" s="96">
        <v>33.785</v>
      </c>
      <c r="K31" s="98">
        <v>12663.782570000001</v>
      </c>
      <c r="L31" s="49" t="s">
        <v>42</v>
      </c>
    </row>
    <row r="32" spans="1:12" ht="19.5" thickBot="1" thickTop="1">
      <c r="A32" s="135">
        <v>279134</v>
      </c>
      <c r="B32" s="129">
        <v>104066</v>
      </c>
      <c r="C32" s="132">
        <v>97610</v>
      </c>
      <c r="D32" s="128">
        <v>134</v>
      </c>
      <c r="E32" s="133">
        <v>2938458</v>
      </c>
      <c r="F32" s="129">
        <v>23042</v>
      </c>
      <c r="G32" s="99">
        <v>593.0840000000001</v>
      </c>
      <c r="H32" s="101">
        <v>1129.8665</v>
      </c>
      <c r="I32" s="101">
        <v>11349.4335</v>
      </c>
      <c r="J32" s="123">
        <v>133.45999999999998</v>
      </c>
      <c r="K32" s="100">
        <v>26113.53553</v>
      </c>
      <c r="L32" s="50" t="s">
        <v>34</v>
      </c>
    </row>
    <row r="33" ht="13.5" thickTop="1"/>
  </sheetData>
  <sheetProtection/>
  <mergeCells count="12">
    <mergeCell ref="G3:I3"/>
    <mergeCell ref="J3:K3"/>
    <mergeCell ref="A1:L1"/>
    <mergeCell ref="A2:B2"/>
    <mergeCell ref="C2:D2"/>
    <mergeCell ref="E2:F2"/>
    <mergeCell ref="G2:I2"/>
    <mergeCell ref="J2:K2"/>
    <mergeCell ref="L2:L3"/>
    <mergeCell ref="A3:B3"/>
    <mergeCell ref="D3:D4"/>
    <mergeCell ref="F3:F4"/>
  </mergeCells>
  <printOptions horizontalCentered="1" verticalCentered="1"/>
  <pageMargins left="0.31496062992125984" right="0.31496062992125984" top="0.15748031496062992" bottom="0.1574803149606299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="95" zoomScaleNormal="95" zoomScalePageLayoutView="0" workbookViewId="0" topLeftCell="A1">
      <selection activeCell="T3" sqref="T3:T4"/>
    </sheetView>
  </sheetViews>
  <sheetFormatPr defaultColWidth="9.140625" defaultRowHeight="12.75"/>
  <cols>
    <col min="1" max="1" width="7.7109375" style="0" customWidth="1"/>
    <col min="2" max="2" width="6.140625" style="0" customWidth="1"/>
    <col min="3" max="3" width="6.8515625" style="0" customWidth="1"/>
    <col min="4" max="4" width="6.140625" style="0" customWidth="1"/>
    <col min="5" max="6" width="6.57421875" style="0" customWidth="1"/>
    <col min="7" max="7" width="8.00390625" style="0" customWidth="1"/>
    <col min="8" max="8" width="6.8515625" style="0" customWidth="1"/>
    <col min="9" max="9" width="7.7109375" style="0" customWidth="1"/>
    <col min="10" max="10" width="7.8515625" style="0" customWidth="1"/>
    <col min="11" max="12" width="4.7109375" style="0" customWidth="1"/>
    <col min="13" max="13" width="4.57421875" style="0" customWidth="1"/>
    <col min="14" max="14" width="4.140625" style="0" customWidth="1"/>
    <col min="15" max="15" width="4.57421875" style="0" customWidth="1"/>
    <col min="16" max="17" width="5.421875" style="0" customWidth="1"/>
    <col min="18" max="18" width="4.140625" style="0" customWidth="1"/>
    <col min="19" max="19" width="4.28125" style="0" customWidth="1"/>
    <col min="20" max="20" width="6.28125" style="0" customWidth="1"/>
    <col min="21" max="21" width="5.7109375" style="0" customWidth="1"/>
    <col min="22" max="22" width="6.7109375" style="0" customWidth="1"/>
    <col min="23" max="23" width="7.140625" style="0" customWidth="1"/>
    <col min="24" max="24" width="12.8515625" style="0" customWidth="1"/>
  </cols>
  <sheetData>
    <row r="1" spans="1:24" ht="29.25" customHeight="1" thickBot="1">
      <c r="A1" s="180" t="s">
        <v>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 ht="24.75" customHeight="1" thickTop="1">
      <c r="A2" s="182" t="s">
        <v>46</v>
      </c>
      <c r="B2" s="183"/>
      <c r="C2" s="183"/>
      <c r="D2" s="183"/>
      <c r="E2" s="183"/>
      <c r="F2" s="183"/>
      <c r="G2" s="184"/>
      <c r="H2" s="182" t="s">
        <v>47</v>
      </c>
      <c r="I2" s="183"/>
      <c r="J2" s="185"/>
      <c r="K2" s="186" t="s">
        <v>48</v>
      </c>
      <c r="L2" s="187"/>
      <c r="M2" s="187"/>
      <c r="N2" s="187"/>
      <c r="O2" s="188"/>
      <c r="P2" s="189" t="s">
        <v>49</v>
      </c>
      <c r="Q2" s="192" t="s">
        <v>50</v>
      </c>
      <c r="R2" s="195" t="s">
        <v>51</v>
      </c>
      <c r="S2" s="196"/>
      <c r="T2" s="182" t="s">
        <v>52</v>
      </c>
      <c r="U2" s="187"/>
      <c r="V2" s="197"/>
      <c r="W2" s="198" t="s">
        <v>53</v>
      </c>
      <c r="X2" s="201"/>
    </row>
    <row r="3" spans="1:24" ht="15.75" customHeight="1">
      <c r="A3" s="203" t="s">
        <v>54</v>
      </c>
      <c r="B3" s="205" t="s">
        <v>55</v>
      </c>
      <c r="C3" s="205" t="s">
        <v>56</v>
      </c>
      <c r="D3" s="205" t="s">
        <v>57</v>
      </c>
      <c r="E3" s="205" t="s">
        <v>58</v>
      </c>
      <c r="F3" s="205" t="s">
        <v>59</v>
      </c>
      <c r="G3" s="209" t="s">
        <v>60</v>
      </c>
      <c r="H3" s="203" t="s">
        <v>61</v>
      </c>
      <c r="I3" s="205" t="s">
        <v>62</v>
      </c>
      <c r="J3" s="232"/>
      <c r="K3" s="233" t="s">
        <v>54</v>
      </c>
      <c r="L3" s="222" t="s">
        <v>63</v>
      </c>
      <c r="M3" s="222" t="s">
        <v>64</v>
      </c>
      <c r="N3" s="222" t="s">
        <v>65</v>
      </c>
      <c r="O3" s="224" t="s">
        <v>66</v>
      </c>
      <c r="P3" s="190"/>
      <c r="Q3" s="193"/>
      <c r="R3" s="226" t="s">
        <v>67</v>
      </c>
      <c r="S3" s="228" t="s">
        <v>68</v>
      </c>
      <c r="T3" s="230" t="s">
        <v>75</v>
      </c>
      <c r="U3" s="207" t="s">
        <v>76</v>
      </c>
      <c r="V3" s="211" t="s">
        <v>77</v>
      </c>
      <c r="W3" s="199"/>
      <c r="X3" s="202"/>
    </row>
    <row r="4" spans="1:24" ht="18.75" customHeight="1" thickBot="1">
      <c r="A4" s="204"/>
      <c r="B4" s="206"/>
      <c r="C4" s="206"/>
      <c r="D4" s="206"/>
      <c r="E4" s="206"/>
      <c r="F4" s="206"/>
      <c r="G4" s="210"/>
      <c r="H4" s="204"/>
      <c r="I4" s="5" t="s">
        <v>69</v>
      </c>
      <c r="J4" s="6" t="s">
        <v>70</v>
      </c>
      <c r="K4" s="234"/>
      <c r="L4" s="223"/>
      <c r="M4" s="223"/>
      <c r="N4" s="223"/>
      <c r="O4" s="225"/>
      <c r="P4" s="191"/>
      <c r="Q4" s="194"/>
      <c r="R4" s="227"/>
      <c r="S4" s="229"/>
      <c r="T4" s="231"/>
      <c r="U4" s="208"/>
      <c r="V4" s="212"/>
      <c r="W4" s="200"/>
      <c r="X4" s="7" t="s">
        <v>71</v>
      </c>
    </row>
    <row r="5" spans="1:24" ht="15.75" customHeight="1" thickTop="1">
      <c r="A5" s="152">
        <f>SUM(B5:G5)</f>
        <v>150605</v>
      </c>
      <c r="B5" s="51">
        <v>588</v>
      </c>
      <c r="C5" s="51">
        <v>18145</v>
      </c>
      <c r="D5" s="51">
        <v>1061</v>
      </c>
      <c r="E5" s="51">
        <v>1628</v>
      </c>
      <c r="F5" s="51">
        <v>3911</v>
      </c>
      <c r="G5" s="52">
        <v>125272</v>
      </c>
      <c r="H5" s="53">
        <v>1444</v>
      </c>
      <c r="I5" s="54">
        <v>40761</v>
      </c>
      <c r="J5" s="55">
        <v>108400</v>
      </c>
      <c r="K5" s="56">
        <f>SUM(L5:O5)</f>
        <v>38</v>
      </c>
      <c r="L5" s="57">
        <v>13</v>
      </c>
      <c r="M5" s="57">
        <v>12</v>
      </c>
      <c r="N5" s="57">
        <v>11</v>
      </c>
      <c r="O5" s="58">
        <v>2</v>
      </c>
      <c r="P5" s="56">
        <v>220</v>
      </c>
      <c r="Q5" s="58">
        <v>3</v>
      </c>
      <c r="R5" s="59">
        <v>3</v>
      </c>
      <c r="S5" s="58">
        <v>1</v>
      </c>
      <c r="T5" s="56">
        <v>115.9</v>
      </c>
      <c r="U5" s="57">
        <v>110.3</v>
      </c>
      <c r="V5" s="58">
        <v>108</v>
      </c>
      <c r="W5" s="60">
        <v>16692</v>
      </c>
      <c r="X5" s="61" t="s">
        <v>0</v>
      </c>
    </row>
    <row r="6" spans="1:24" ht="15.75" customHeight="1">
      <c r="A6" s="153">
        <f aca="true" t="shared" si="0" ref="A6:A17">SUM(B6:G6)</f>
        <v>20488</v>
      </c>
      <c r="B6" s="62">
        <v>135</v>
      </c>
      <c r="C6" s="62">
        <v>1880</v>
      </c>
      <c r="D6" s="62">
        <v>79</v>
      </c>
      <c r="E6" s="62">
        <v>455</v>
      </c>
      <c r="F6" s="62">
        <v>540</v>
      </c>
      <c r="G6" s="63">
        <v>17399</v>
      </c>
      <c r="H6" s="64">
        <v>478</v>
      </c>
      <c r="I6" s="65">
        <v>14498</v>
      </c>
      <c r="J6" s="66">
        <v>5512</v>
      </c>
      <c r="K6" s="67">
        <f aca="true" t="shared" si="1" ref="K6:K17">SUM(L6:O6)</f>
        <v>15</v>
      </c>
      <c r="L6" s="68">
        <v>3</v>
      </c>
      <c r="M6" s="68">
        <v>3</v>
      </c>
      <c r="N6" s="68">
        <v>2</v>
      </c>
      <c r="O6" s="69">
        <v>7</v>
      </c>
      <c r="P6" s="67">
        <v>51</v>
      </c>
      <c r="Q6" s="69"/>
      <c r="R6" s="70"/>
      <c r="S6" s="69"/>
      <c r="T6" s="67">
        <f>2.6+35.5</f>
        <v>38.1</v>
      </c>
      <c r="U6" s="68">
        <f>0.6+35.5</f>
        <v>36.1</v>
      </c>
      <c r="V6" s="69">
        <f>35.4+1.2</f>
        <v>36.6</v>
      </c>
      <c r="W6" s="71">
        <v>1682</v>
      </c>
      <c r="X6" s="72" t="s">
        <v>29</v>
      </c>
    </row>
    <row r="7" spans="1:24" ht="15.75" customHeight="1">
      <c r="A7" s="153">
        <f t="shared" si="0"/>
        <v>16664</v>
      </c>
      <c r="B7" s="62">
        <v>124</v>
      </c>
      <c r="C7" s="62">
        <v>1197</v>
      </c>
      <c r="D7" s="62">
        <v>48</v>
      </c>
      <c r="E7" s="62">
        <v>368</v>
      </c>
      <c r="F7" s="62">
        <v>446</v>
      </c>
      <c r="G7" s="63">
        <v>14481</v>
      </c>
      <c r="H7" s="64">
        <v>346</v>
      </c>
      <c r="I7" s="65">
        <v>12499</v>
      </c>
      <c r="J7" s="66">
        <v>3819</v>
      </c>
      <c r="K7" s="67">
        <f t="shared" si="1"/>
        <v>8</v>
      </c>
      <c r="L7" s="68">
        <v>2</v>
      </c>
      <c r="M7" s="68">
        <v>4</v>
      </c>
      <c r="N7" s="68">
        <v>2</v>
      </c>
      <c r="O7" s="69">
        <v>0</v>
      </c>
      <c r="P7" s="67">
        <v>51</v>
      </c>
      <c r="Q7" s="69"/>
      <c r="R7" s="70"/>
      <c r="S7" s="69"/>
      <c r="T7" s="67">
        <v>29.2</v>
      </c>
      <c r="U7" s="68">
        <v>27.8</v>
      </c>
      <c r="V7" s="69">
        <v>31.9</v>
      </c>
      <c r="W7" s="71">
        <v>1658</v>
      </c>
      <c r="X7" s="72" t="s">
        <v>33</v>
      </c>
    </row>
    <row r="8" spans="1:24" ht="15.75" customHeight="1">
      <c r="A8" s="153">
        <f t="shared" si="0"/>
        <v>14595</v>
      </c>
      <c r="B8" s="62">
        <v>85</v>
      </c>
      <c r="C8" s="62">
        <v>583</v>
      </c>
      <c r="D8" s="62">
        <v>23</v>
      </c>
      <c r="E8" s="62">
        <v>283</v>
      </c>
      <c r="F8" s="62">
        <v>411</v>
      </c>
      <c r="G8" s="63">
        <v>13210</v>
      </c>
      <c r="H8" s="64">
        <v>233</v>
      </c>
      <c r="I8" s="65">
        <v>12474</v>
      </c>
      <c r="J8" s="66">
        <v>1888</v>
      </c>
      <c r="K8" s="67">
        <f t="shared" si="1"/>
        <v>2</v>
      </c>
      <c r="L8" s="68">
        <v>1</v>
      </c>
      <c r="M8" s="68">
        <v>1</v>
      </c>
      <c r="N8" s="68">
        <v>0</v>
      </c>
      <c r="O8" s="69">
        <v>0</v>
      </c>
      <c r="P8" s="67">
        <v>63</v>
      </c>
      <c r="Q8" s="69"/>
      <c r="R8" s="70"/>
      <c r="S8" s="69"/>
      <c r="T8" s="67">
        <v>18.1</v>
      </c>
      <c r="U8" s="68">
        <v>17.2</v>
      </c>
      <c r="V8" s="69">
        <v>20.2</v>
      </c>
      <c r="W8" s="71">
        <v>1980</v>
      </c>
      <c r="X8" s="72" t="s">
        <v>31</v>
      </c>
    </row>
    <row r="9" spans="1:24" ht="15.75" customHeight="1">
      <c r="A9" s="153">
        <f t="shared" si="0"/>
        <v>165483</v>
      </c>
      <c r="B9" s="62">
        <v>802</v>
      </c>
      <c r="C9" s="62">
        <v>17276</v>
      </c>
      <c r="D9" s="62">
        <v>1145</v>
      </c>
      <c r="E9" s="62">
        <v>1834</v>
      </c>
      <c r="F9" s="62">
        <v>4168</v>
      </c>
      <c r="G9" s="63">
        <v>140258</v>
      </c>
      <c r="H9" s="64">
        <v>2209</v>
      </c>
      <c r="I9" s="65">
        <v>48886</v>
      </c>
      <c r="J9" s="66">
        <v>114388</v>
      </c>
      <c r="K9" s="67">
        <f t="shared" si="1"/>
        <v>48</v>
      </c>
      <c r="L9" s="68">
        <v>18</v>
      </c>
      <c r="M9" s="68">
        <v>9</v>
      </c>
      <c r="N9" s="68">
        <v>10</v>
      </c>
      <c r="O9" s="69">
        <v>11</v>
      </c>
      <c r="P9" s="67">
        <v>295</v>
      </c>
      <c r="Q9" s="69">
        <v>5</v>
      </c>
      <c r="R9" s="70">
        <v>2</v>
      </c>
      <c r="S9" s="69">
        <v>2</v>
      </c>
      <c r="T9" s="67">
        <v>164.9</v>
      </c>
      <c r="U9" s="68">
        <v>156.9</v>
      </c>
      <c r="V9" s="69">
        <v>170.8</v>
      </c>
      <c r="W9" s="71">
        <v>7156</v>
      </c>
      <c r="X9" s="72" t="s">
        <v>1</v>
      </c>
    </row>
    <row r="10" spans="1:24" ht="15.75" customHeight="1">
      <c r="A10" s="153">
        <f t="shared" si="0"/>
        <v>20349</v>
      </c>
      <c r="B10" s="62">
        <v>160</v>
      </c>
      <c r="C10" s="62">
        <v>772</v>
      </c>
      <c r="D10" s="62">
        <v>71</v>
      </c>
      <c r="E10" s="62">
        <v>358</v>
      </c>
      <c r="F10" s="62">
        <v>707</v>
      </c>
      <c r="G10" s="63">
        <v>18281</v>
      </c>
      <c r="H10" s="64">
        <v>337</v>
      </c>
      <c r="I10" s="65">
        <v>16193</v>
      </c>
      <c r="J10" s="66">
        <v>3819</v>
      </c>
      <c r="K10" s="67">
        <f t="shared" si="1"/>
        <v>7</v>
      </c>
      <c r="L10" s="68">
        <v>4</v>
      </c>
      <c r="M10" s="68">
        <v>1</v>
      </c>
      <c r="N10" s="68">
        <v>1</v>
      </c>
      <c r="O10" s="69">
        <v>1</v>
      </c>
      <c r="P10" s="67">
        <v>140</v>
      </c>
      <c r="Q10" s="69">
        <v>1</v>
      </c>
      <c r="R10" s="70">
        <v>1</v>
      </c>
      <c r="S10" s="69"/>
      <c r="T10" s="67">
        <v>20.5</v>
      </c>
      <c r="U10" s="68">
        <v>19.5</v>
      </c>
      <c r="V10" s="69">
        <v>20.4</v>
      </c>
      <c r="W10" s="71">
        <v>1669</v>
      </c>
      <c r="X10" s="72" t="s">
        <v>28</v>
      </c>
    </row>
    <row r="11" spans="1:24" ht="15.75" customHeight="1">
      <c r="A11" s="153">
        <f t="shared" si="0"/>
        <v>72313</v>
      </c>
      <c r="B11" s="62">
        <v>339</v>
      </c>
      <c r="C11" s="62">
        <v>8618</v>
      </c>
      <c r="D11" s="62">
        <v>377</v>
      </c>
      <c r="E11" s="62">
        <v>477</v>
      </c>
      <c r="F11" s="62">
        <v>1708</v>
      </c>
      <c r="G11" s="63">
        <v>60794</v>
      </c>
      <c r="H11" s="64">
        <v>493</v>
      </c>
      <c r="I11" s="65">
        <v>25347</v>
      </c>
      <c r="J11" s="66">
        <v>46473</v>
      </c>
      <c r="K11" s="67">
        <f t="shared" si="1"/>
        <v>26</v>
      </c>
      <c r="L11" s="68">
        <v>11</v>
      </c>
      <c r="M11" s="68">
        <v>8</v>
      </c>
      <c r="N11" s="68">
        <v>4</v>
      </c>
      <c r="O11" s="69">
        <v>3</v>
      </c>
      <c r="P11" s="67">
        <v>59</v>
      </c>
      <c r="Q11" s="69">
        <v>1</v>
      </c>
      <c r="R11" s="70"/>
      <c r="S11" s="69">
        <v>1</v>
      </c>
      <c r="T11" s="67">
        <v>53.7</v>
      </c>
      <c r="U11" s="68">
        <v>51.1</v>
      </c>
      <c r="V11" s="69">
        <v>51.7</v>
      </c>
      <c r="W11" s="71">
        <v>1896</v>
      </c>
      <c r="X11" s="72" t="s">
        <v>2</v>
      </c>
    </row>
    <row r="12" spans="1:24" ht="15.75" customHeight="1">
      <c r="A12" s="153">
        <f t="shared" si="0"/>
        <v>21396</v>
      </c>
      <c r="B12" s="62">
        <v>116</v>
      </c>
      <c r="C12" s="62">
        <v>2015</v>
      </c>
      <c r="D12" s="62">
        <v>81</v>
      </c>
      <c r="E12" s="62">
        <v>404</v>
      </c>
      <c r="F12" s="62">
        <v>502</v>
      </c>
      <c r="G12" s="63">
        <v>18278</v>
      </c>
      <c r="H12" s="64">
        <v>330</v>
      </c>
      <c r="I12" s="65">
        <v>12542</v>
      </c>
      <c r="J12" s="66">
        <v>8524</v>
      </c>
      <c r="K12" s="67">
        <f t="shared" si="1"/>
        <v>8</v>
      </c>
      <c r="L12" s="68">
        <v>4</v>
      </c>
      <c r="M12" s="68">
        <v>2</v>
      </c>
      <c r="N12" s="68">
        <v>1</v>
      </c>
      <c r="O12" s="69">
        <v>1</v>
      </c>
      <c r="P12" s="67">
        <v>26</v>
      </c>
      <c r="Q12" s="69">
        <v>1</v>
      </c>
      <c r="R12" s="70">
        <v>1</v>
      </c>
      <c r="S12" s="69"/>
      <c r="T12" s="67">
        <v>26.4</v>
      </c>
      <c r="U12" s="68">
        <v>25.1</v>
      </c>
      <c r="V12" s="69">
        <v>30.8</v>
      </c>
      <c r="W12" s="71">
        <v>1767</v>
      </c>
      <c r="X12" s="72" t="s">
        <v>21</v>
      </c>
    </row>
    <row r="13" spans="1:24" ht="15.75" customHeight="1">
      <c r="A13" s="153">
        <f t="shared" si="0"/>
        <v>32968</v>
      </c>
      <c r="B13" s="62">
        <v>235</v>
      </c>
      <c r="C13" s="62">
        <v>3371</v>
      </c>
      <c r="D13" s="62">
        <v>264</v>
      </c>
      <c r="E13" s="62">
        <v>570</v>
      </c>
      <c r="F13" s="62">
        <v>920</v>
      </c>
      <c r="G13" s="63">
        <v>27608</v>
      </c>
      <c r="H13" s="64">
        <v>544</v>
      </c>
      <c r="I13" s="65">
        <v>16156</v>
      </c>
      <c r="J13" s="66">
        <v>16268</v>
      </c>
      <c r="K13" s="67">
        <f t="shared" si="1"/>
        <v>15</v>
      </c>
      <c r="L13" s="68">
        <v>10</v>
      </c>
      <c r="M13" s="68">
        <v>1</v>
      </c>
      <c r="N13" s="68">
        <v>1</v>
      </c>
      <c r="O13" s="69">
        <v>3</v>
      </c>
      <c r="P13" s="67">
        <v>83</v>
      </c>
      <c r="Q13" s="69">
        <v>2</v>
      </c>
      <c r="R13" s="70">
        <v>1</v>
      </c>
      <c r="S13" s="69"/>
      <c r="T13" s="67">
        <v>43.1</v>
      </c>
      <c r="U13" s="68">
        <v>41.1</v>
      </c>
      <c r="V13" s="69">
        <v>43.7</v>
      </c>
      <c r="W13" s="71">
        <v>8150</v>
      </c>
      <c r="X13" s="72" t="s">
        <v>3</v>
      </c>
    </row>
    <row r="14" spans="1:24" ht="15.75" customHeight="1">
      <c r="A14" s="153">
        <f t="shared" si="0"/>
        <v>63424</v>
      </c>
      <c r="B14" s="62">
        <v>326</v>
      </c>
      <c r="C14" s="62">
        <v>4815</v>
      </c>
      <c r="D14" s="62">
        <v>441</v>
      </c>
      <c r="E14" s="62">
        <v>1169</v>
      </c>
      <c r="F14" s="62">
        <v>2133</v>
      </c>
      <c r="G14" s="63">
        <v>54540</v>
      </c>
      <c r="H14" s="64">
        <v>1256</v>
      </c>
      <c r="I14" s="65">
        <v>20282</v>
      </c>
      <c r="J14" s="66">
        <v>41886</v>
      </c>
      <c r="K14" s="67">
        <f t="shared" si="1"/>
        <v>32</v>
      </c>
      <c r="L14" s="68">
        <v>10</v>
      </c>
      <c r="M14" s="68">
        <v>8</v>
      </c>
      <c r="N14" s="68">
        <v>7</v>
      </c>
      <c r="O14" s="69">
        <v>7</v>
      </c>
      <c r="P14" s="67">
        <v>182</v>
      </c>
      <c r="Q14" s="69">
        <v>2</v>
      </c>
      <c r="R14" s="70">
        <v>2</v>
      </c>
      <c r="S14" s="69">
        <v>1</v>
      </c>
      <c r="T14" s="67">
        <v>93.3</v>
      </c>
      <c r="U14" s="68">
        <v>88.7</v>
      </c>
      <c r="V14" s="69">
        <v>109.8</v>
      </c>
      <c r="W14" s="71">
        <v>3350</v>
      </c>
      <c r="X14" s="72" t="s">
        <v>4</v>
      </c>
    </row>
    <row r="15" spans="1:24" ht="15.75" customHeight="1">
      <c r="A15" s="153">
        <f t="shared" si="0"/>
        <v>72232</v>
      </c>
      <c r="B15" s="62">
        <v>471</v>
      </c>
      <c r="C15" s="62">
        <v>6917</v>
      </c>
      <c r="D15" s="62">
        <v>267</v>
      </c>
      <c r="E15" s="62">
        <v>864</v>
      </c>
      <c r="F15" s="62">
        <v>2161</v>
      </c>
      <c r="G15" s="63">
        <v>61552</v>
      </c>
      <c r="H15" s="64">
        <v>1071</v>
      </c>
      <c r="I15" s="65">
        <v>32031</v>
      </c>
      <c r="J15" s="66">
        <v>39130</v>
      </c>
      <c r="K15" s="67">
        <f t="shared" si="1"/>
        <v>24</v>
      </c>
      <c r="L15" s="68">
        <v>7</v>
      </c>
      <c r="M15" s="68">
        <v>9</v>
      </c>
      <c r="N15" s="68">
        <v>3</v>
      </c>
      <c r="O15" s="69">
        <v>5</v>
      </c>
      <c r="P15" s="67">
        <v>207</v>
      </c>
      <c r="Q15" s="69">
        <v>2</v>
      </c>
      <c r="R15" s="70">
        <v>2</v>
      </c>
      <c r="S15" s="69">
        <v>1</v>
      </c>
      <c r="T15" s="67">
        <f>1.7+45.6</f>
        <v>47.300000000000004</v>
      </c>
      <c r="U15" s="68">
        <f>44.1+0.9</f>
        <v>45</v>
      </c>
      <c r="V15" s="69">
        <f>44.8+1.1</f>
        <v>45.9</v>
      </c>
      <c r="W15" s="71">
        <v>3891</v>
      </c>
      <c r="X15" s="72" t="s">
        <v>20</v>
      </c>
    </row>
    <row r="16" spans="1:24" ht="15.75" customHeight="1">
      <c r="A16" s="153">
        <f t="shared" si="0"/>
        <v>29924</v>
      </c>
      <c r="B16" s="62">
        <v>283</v>
      </c>
      <c r="C16" s="62">
        <v>3186</v>
      </c>
      <c r="D16" s="62">
        <v>83</v>
      </c>
      <c r="E16" s="62">
        <v>218</v>
      </c>
      <c r="F16" s="62">
        <v>978</v>
      </c>
      <c r="G16" s="63">
        <v>25176</v>
      </c>
      <c r="H16" s="64">
        <v>276</v>
      </c>
      <c r="I16" s="65">
        <v>11153</v>
      </c>
      <c r="J16" s="66">
        <v>18495</v>
      </c>
      <c r="K16" s="67">
        <f t="shared" si="1"/>
        <v>17</v>
      </c>
      <c r="L16" s="68">
        <v>5</v>
      </c>
      <c r="M16" s="68">
        <v>6</v>
      </c>
      <c r="N16" s="68">
        <v>4</v>
      </c>
      <c r="O16" s="69">
        <v>2</v>
      </c>
      <c r="P16" s="67">
        <v>150</v>
      </c>
      <c r="Q16" s="69">
        <v>3</v>
      </c>
      <c r="R16" s="70">
        <v>3</v>
      </c>
      <c r="S16" s="69"/>
      <c r="T16" s="67">
        <v>12.7</v>
      </c>
      <c r="U16" s="68">
        <v>12.1</v>
      </c>
      <c r="V16" s="69">
        <v>11.4</v>
      </c>
      <c r="W16" s="71">
        <v>4187</v>
      </c>
      <c r="X16" s="72" t="s">
        <v>19</v>
      </c>
    </row>
    <row r="17" spans="1:24" ht="15.75" customHeight="1" thickBot="1">
      <c r="A17" s="154">
        <f t="shared" si="0"/>
        <v>13446</v>
      </c>
      <c r="B17" s="73">
        <v>144</v>
      </c>
      <c r="C17" s="73">
        <v>800</v>
      </c>
      <c r="D17" s="73">
        <v>56</v>
      </c>
      <c r="E17" s="73">
        <v>142</v>
      </c>
      <c r="F17" s="73">
        <v>487</v>
      </c>
      <c r="G17" s="74">
        <v>11817</v>
      </c>
      <c r="H17" s="75">
        <v>86</v>
      </c>
      <c r="I17" s="76">
        <v>9175</v>
      </c>
      <c r="J17" s="77">
        <v>4185</v>
      </c>
      <c r="K17" s="124">
        <f t="shared" si="1"/>
        <v>7</v>
      </c>
      <c r="L17" s="79">
        <v>3</v>
      </c>
      <c r="M17" s="79">
        <v>1</v>
      </c>
      <c r="N17" s="79">
        <v>1</v>
      </c>
      <c r="O17" s="80">
        <v>2</v>
      </c>
      <c r="P17" s="78">
        <v>92</v>
      </c>
      <c r="Q17" s="80">
        <v>1</v>
      </c>
      <c r="R17" s="81">
        <v>2</v>
      </c>
      <c r="S17" s="80"/>
      <c r="T17" s="78">
        <v>4.4</v>
      </c>
      <c r="U17" s="79">
        <v>4.2</v>
      </c>
      <c r="V17" s="80">
        <v>4.6</v>
      </c>
      <c r="W17" s="82">
        <v>3517</v>
      </c>
      <c r="X17" s="83" t="s">
        <v>24</v>
      </c>
    </row>
    <row r="18" spans="1:24" ht="27" customHeight="1" thickBot="1" thickTop="1">
      <c r="A18" s="12">
        <f>SUM(A5:A17)</f>
        <v>693887</v>
      </c>
      <c r="B18" s="13">
        <f>SUM(B5:B17)</f>
        <v>3808</v>
      </c>
      <c r="C18" s="13">
        <f>SUM(C5:C17)</f>
        <v>69575</v>
      </c>
      <c r="D18" s="13">
        <f>SUM(D5:D17)</f>
        <v>3996</v>
      </c>
      <c r="E18" s="13">
        <f aca="true" t="shared" si="2" ref="E18:W18">SUM(E5:E17)</f>
        <v>8770</v>
      </c>
      <c r="F18" s="13">
        <f t="shared" si="2"/>
        <v>19072</v>
      </c>
      <c r="G18" s="14">
        <f t="shared" si="2"/>
        <v>588666</v>
      </c>
      <c r="H18" s="15">
        <f t="shared" si="2"/>
        <v>9103</v>
      </c>
      <c r="I18" s="16">
        <f t="shared" si="2"/>
        <v>271997</v>
      </c>
      <c r="J18" s="17">
        <f t="shared" si="2"/>
        <v>412787</v>
      </c>
      <c r="K18" s="18">
        <f t="shared" si="2"/>
        <v>247</v>
      </c>
      <c r="L18" s="19">
        <f t="shared" si="2"/>
        <v>91</v>
      </c>
      <c r="M18" s="19">
        <f t="shared" si="2"/>
        <v>65</v>
      </c>
      <c r="N18" s="19">
        <f t="shared" si="2"/>
        <v>47</v>
      </c>
      <c r="O18" s="20">
        <f>SUM(O5:O17)</f>
        <v>44</v>
      </c>
      <c r="P18" s="18">
        <f t="shared" si="2"/>
        <v>1619</v>
      </c>
      <c r="Q18" s="20">
        <f t="shared" si="2"/>
        <v>21</v>
      </c>
      <c r="R18" s="21">
        <f t="shared" si="2"/>
        <v>17</v>
      </c>
      <c r="S18" s="20">
        <f t="shared" si="2"/>
        <v>6</v>
      </c>
      <c r="T18" s="18">
        <f t="shared" si="2"/>
        <v>667.5999999999999</v>
      </c>
      <c r="U18" s="19">
        <f t="shared" si="2"/>
        <v>635.1000000000001</v>
      </c>
      <c r="V18" s="20">
        <f t="shared" si="2"/>
        <v>685.8</v>
      </c>
      <c r="W18" s="22">
        <f t="shared" si="2"/>
        <v>57595</v>
      </c>
      <c r="X18" s="23" t="s">
        <v>43</v>
      </c>
    </row>
    <row r="19" spans="1:24" ht="15.75" customHeight="1" thickTop="1">
      <c r="A19" s="151">
        <f>SUM(B19:G19)</f>
        <v>95692</v>
      </c>
      <c r="B19" s="84">
        <v>535</v>
      </c>
      <c r="C19" s="84">
        <v>11900</v>
      </c>
      <c r="D19" s="84">
        <v>424</v>
      </c>
      <c r="E19" s="84">
        <v>955</v>
      </c>
      <c r="F19" s="84">
        <v>2260</v>
      </c>
      <c r="G19" s="85">
        <v>79618</v>
      </c>
      <c r="H19" s="86">
        <v>955</v>
      </c>
      <c r="I19" s="87">
        <v>33087</v>
      </c>
      <c r="J19" s="88">
        <v>61650</v>
      </c>
      <c r="K19" s="89">
        <f>SUM(L19:O19)</f>
        <v>51</v>
      </c>
      <c r="L19" s="90">
        <v>15</v>
      </c>
      <c r="M19" s="90">
        <v>10</v>
      </c>
      <c r="N19" s="90">
        <v>7</v>
      </c>
      <c r="O19" s="91">
        <v>19</v>
      </c>
      <c r="P19" s="89">
        <v>168</v>
      </c>
      <c r="Q19" s="91">
        <v>3</v>
      </c>
      <c r="R19" s="92">
        <v>1</v>
      </c>
      <c r="S19" s="91">
        <v>2</v>
      </c>
      <c r="T19" s="89">
        <v>86.7</v>
      </c>
      <c r="U19" s="90">
        <v>82.5</v>
      </c>
      <c r="V19" s="91">
        <v>90.3</v>
      </c>
      <c r="W19" s="93">
        <v>6692</v>
      </c>
      <c r="X19" s="94" t="s">
        <v>5</v>
      </c>
    </row>
    <row r="20" spans="1:24" ht="15.75" customHeight="1">
      <c r="A20" s="151">
        <f aca="true" t="shared" si="3" ref="A20:A30">SUM(B20:G20)</f>
        <v>24167</v>
      </c>
      <c r="B20" s="62">
        <v>107</v>
      </c>
      <c r="C20" s="62">
        <v>1230</v>
      </c>
      <c r="D20" s="62">
        <v>86</v>
      </c>
      <c r="E20" s="62">
        <v>558</v>
      </c>
      <c r="F20" s="62">
        <v>580</v>
      </c>
      <c r="G20" s="63">
        <v>21606</v>
      </c>
      <c r="H20" s="64">
        <v>425</v>
      </c>
      <c r="I20" s="65">
        <v>19849</v>
      </c>
      <c r="J20" s="66">
        <v>3893</v>
      </c>
      <c r="K20" s="89">
        <f aca="true" t="shared" si="4" ref="K20:K31">SUM(L20:O20)</f>
        <v>10</v>
      </c>
      <c r="L20" s="68">
        <v>5</v>
      </c>
      <c r="M20" s="68">
        <v>2</v>
      </c>
      <c r="N20" s="68">
        <v>1</v>
      </c>
      <c r="O20" s="69">
        <v>2</v>
      </c>
      <c r="P20" s="67">
        <v>72</v>
      </c>
      <c r="Q20" s="69"/>
      <c r="R20" s="70">
        <v>1</v>
      </c>
      <c r="S20" s="69"/>
      <c r="T20" s="67">
        <v>36.2</v>
      </c>
      <c r="U20" s="68">
        <v>34.4</v>
      </c>
      <c r="V20" s="69">
        <v>29.2</v>
      </c>
      <c r="W20" s="71">
        <v>2438</v>
      </c>
      <c r="X20" s="72" t="s">
        <v>26</v>
      </c>
    </row>
    <row r="21" spans="1:24" ht="15.75" customHeight="1">
      <c r="A21" s="151">
        <f t="shared" si="3"/>
        <v>44228</v>
      </c>
      <c r="B21" s="62">
        <v>348</v>
      </c>
      <c r="C21" s="62">
        <v>5721</v>
      </c>
      <c r="D21" s="62">
        <v>341</v>
      </c>
      <c r="E21" s="62">
        <v>808</v>
      </c>
      <c r="F21" s="62">
        <v>1401</v>
      </c>
      <c r="G21" s="63">
        <v>35609</v>
      </c>
      <c r="H21" s="64">
        <v>679</v>
      </c>
      <c r="I21" s="65">
        <v>8637</v>
      </c>
      <c r="J21" s="66">
        <v>34912</v>
      </c>
      <c r="K21" s="89">
        <f t="shared" si="4"/>
        <v>14</v>
      </c>
      <c r="L21" s="68">
        <v>8</v>
      </c>
      <c r="M21" s="68">
        <v>3</v>
      </c>
      <c r="N21" s="68">
        <v>1</v>
      </c>
      <c r="O21" s="69">
        <v>2</v>
      </c>
      <c r="P21" s="67">
        <v>84</v>
      </c>
      <c r="Q21" s="69">
        <v>2</v>
      </c>
      <c r="R21" s="70">
        <v>1</v>
      </c>
      <c r="S21" s="69">
        <v>1</v>
      </c>
      <c r="T21" s="67">
        <v>30.4</v>
      </c>
      <c r="U21" s="68">
        <v>28.9</v>
      </c>
      <c r="V21" s="69">
        <v>33.3</v>
      </c>
      <c r="W21" s="71">
        <v>6643</v>
      </c>
      <c r="X21" s="72" t="s">
        <v>6</v>
      </c>
    </row>
    <row r="22" spans="1:24" ht="15.75" customHeight="1">
      <c r="A22" s="151">
        <f t="shared" si="3"/>
        <v>14613</v>
      </c>
      <c r="B22" s="62">
        <v>104</v>
      </c>
      <c r="C22" s="62">
        <v>1320</v>
      </c>
      <c r="D22" s="62">
        <v>90</v>
      </c>
      <c r="E22" s="62">
        <v>315</v>
      </c>
      <c r="F22" s="62">
        <v>496</v>
      </c>
      <c r="G22" s="63">
        <v>12288</v>
      </c>
      <c r="H22" s="64">
        <v>341</v>
      </c>
      <c r="I22" s="65">
        <v>6382</v>
      </c>
      <c r="J22" s="66">
        <v>7890</v>
      </c>
      <c r="K22" s="89">
        <f t="shared" si="4"/>
        <v>6</v>
      </c>
      <c r="L22" s="68">
        <v>3</v>
      </c>
      <c r="M22" s="68">
        <v>2</v>
      </c>
      <c r="N22" s="68">
        <v>0</v>
      </c>
      <c r="O22" s="69">
        <v>1</v>
      </c>
      <c r="P22" s="67">
        <v>47</v>
      </c>
      <c r="Q22" s="69">
        <v>1</v>
      </c>
      <c r="R22" s="70">
        <v>2</v>
      </c>
      <c r="S22" s="69"/>
      <c r="T22" s="67">
        <v>14.2</v>
      </c>
      <c r="U22" s="68">
        <v>13.5</v>
      </c>
      <c r="V22" s="69">
        <v>11.1</v>
      </c>
      <c r="W22" s="71">
        <v>4300</v>
      </c>
      <c r="X22" s="72" t="s">
        <v>27</v>
      </c>
    </row>
    <row r="23" spans="1:24" ht="15.75" customHeight="1">
      <c r="A23" s="151">
        <f t="shared" si="3"/>
        <v>76775</v>
      </c>
      <c r="B23" s="62">
        <v>443</v>
      </c>
      <c r="C23" s="62">
        <v>7544</v>
      </c>
      <c r="D23" s="62">
        <v>172</v>
      </c>
      <c r="E23" s="62">
        <v>1122</v>
      </c>
      <c r="F23" s="62">
        <v>1889</v>
      </c>
      <c r="G23" s="63">
        <v>65605</v>
      </c>
      <c r="H23" s="64">
        <v>1142</v>
      </c>
      <c r="I23" s="65">
        <v>34075</v>
      </c>
      <c r="J23" s="66">
        <v>41558</v>
      </c>
      <c r="K23" s="89">
        <f t="shared" si="4"/>
        <v>33</v>
      </c>
      <c r="L23" s="68">
        <v>11</v>
      </c>
      <c r="M23" s="68">
        <v>8</v>
      </c>
      <c r="N23" s="68">
        <v>7</v>
      </c>
      <c r="O23" s="69">
        <v>7</v>
      </c>
      <c r="P23" s="67">
        <v>232</v>
      </c>
      <c r="Q23" s="69">
        <v>4</v>
      </c>
      <c r="R23" s="70">
        <v>1</v>
      </c>
      <c r="S23" s="69">
        <v>2</v>
      </c>
      <c r="T23" s="67">
        <v>109.8</v>
      </c>
      <c r="U23" s="68">
        <v>104.5</v>
      </c>
      <c r="V23" s="69">
        <v>129.1</v>
      </c>
      <c r="W23" s="71">
        <v>8003</v>
      </c>
      <c r="X23" s="72" t="s">
        <v>7</v>
      </c>
    </row>
    <row r="24" spans="1:24" ht="15.75" customHeight="1">
      <c r="A24" s="151">
        <f t="shared" si="3"/>
        <v>34176</v>
      </c>
      <c r="B24" s="62">
        <v>165</v>
      </c>
      <c r="C24" s="62">
        <v>3492</v>
      </c>
      <c r="D24" s="62">
        <v>116</v>
      </c>
      <c r="E24" s="62">
        <v>474</v>
      </c>
      <c r="F24" s="62">
        <v>876</v>
      </c>
      <c r="G24" s="63">
        <v>29053</v>
      </c>
      <c r="H24" s="64">
        <v>508</v>
      </c>
      <c r="I24" s="65">
        <v>9005</v>
      </c>
      <c r="J24" s="66">
        <v>24663</v>
      </c>
      <c r="K24" s="89">
        <f t="shared" si="4"/>
        <v>18</v>
      </c>
      <c r="L24" s="68">
        <v>6</v>
      </c>
      <c r="M24" s="68">
        <v>0</v>
      </c>
      <c r="N24" s="68">
        <v>6</v>
      </c>
      <c r="O24" s="69">
        <v>6</v>
      </c>
      <c r="P24" s="67">
        <v>39</v>
      </c>
      <c r="Q24" s="69">
        <v>2</v>
      </c>
      <c r="R24" s="70">
        <v>1</v>
      </c>
      <c r="S24" s="69"/>
      <c r="T24" s="67">
        <v>70.3</v>
      </c>
      <c r="U24" s="68">
        <v>66.9</v>
      </c>
      <c r="V24" s="69">
        <v>68</v>
      </c>
      <c r="W24" s="71">
        <v>3466</v>
      </c>
      <c r="X24" s="72" t="s">
        <v>8</v>
      </c>
    </row>
    <row r="25" spans="1:24" ht="15.75" customHeight="1">
      <c r="A25" s="151">
        <f t="shared" si="3"/>
        <v>16532</v>
      </c>
      <c r="B25" s="62">
        <v>83</v>
      </c>
      <c r="C25" s="62">
        <v>1058</v>
      </c>
      <c r="D25" s="62">
        <v>32</v>
      </c>
      <c r="E25" s="62">
        <v>242</v>
      </c>
      <c r="F25" s="62">
        <v>481</v>
      </c>
      <c r="G25" s="63">
        <v>14636</v>
      </c>
      <c r="H25" s="64">
        <v>101</v>
      </c>
      <c r="I25" s="65">
        <v>12973</v>
      </c>
      <c r="J25" s="66">
        <v>3458</v>
      </c>
      <c r="K25" s="89">
        <f t="shared" si="4"/>
        <v>4</v>
      </c>
      <c r="L25" s="68">
        <v>3</v>
      </c>
      <c r="M25" s="68">
        <v>1</v>
      </c>
      <c r="N25" s="68">
        <v>0</v>
      </c>
      <c r="O25" s="69">
        <v>0</v>
      </c>
      <c r="P25" s="67">
        <v>64</v>
      </c>
      <c r="Q25" s="69"/>
      <c r="R25" s="70"/>
      <c r="S25" s="69"/>
      <c r="T25" s="67">
        <v>7.8</v>
      </c>
      <c r="U25" s="68">
        <v>7.3</v>
      </c>
      <c r="V25" s="69">
        <v>7.6</v>
      </c>
      <c r="W25" s="71">
        <v>1618</v>
      </c>
      <c r="X25" s="72" t="s">
        <v>32</v>
      </c>
    </row>
    <row r="26" spans="1:24" ht="15.75" customHeight="1">
      <c r="A26" s="151">
        <f t="shared" si="3"/>
        <v>39901</v>
      </c>
      <c r="B26" s="62">
        <v>217</v>
      </c>
      <c r="C26" s="62">
        <v>3085</v>
      </c>
      <c r="D26" s="62">
        <v>207</v>
      </c>
      <c r="E26" s="62">
        <v>447</v>
      </c>
      <c r="F26" s="62">
        <v>1061</v>
      </c>
      <c r="G26" s="63">
        <v>34884</v>
      </c>
      <c r="H26" s="64">
        <v>613</v>
      </c>
      <c r="I26" s="65">
        <v>17650</v>
      </c>
      <c r="J26" s="66">
        <v>21638</v>
      </c>
      <c r="K26" s="89">
        <f t="shared" si="4"/>
        <v>15</v>
      </c>
      <c r="L26" s="68">
        <v>7</v>
      </c>
      <c r="M26" s="68">
        <v>4</v>
      </c>
      <c r="N26" s="68">
        <v>1</v>
      </c>
      <c r="O26" s="69">
        <v>3</v>
      </c>
      <c r="P26" s="67">
        <v>85</v>
      </c>
      <c r="Q26" s="69">
        <v>4</v>
      </c>
      <c r="R26" s="70">
        <v>2</v>
      </c>
      <c r="S26" s="69">
        <v>1</v>
      </c>
      <c r="T26" s="67">
        <v>41.9</v>
      </c>
      <c r="U26" s="68">
        <v>39.9</v>
      </c>
      <c r="V26" s="69">
        <v>34.9</v>
      </c>
      <c r="W26" s="71">
        <v>9250</v>
      </c>
      <c r="X26" s="72" t="s">
        <v>9</v>
      </c>
    </row>
    <row r="27" spans="1:24" ht="15.75" customHeight="1">
      <c r="A27" s="151">
        <f t="shared" si="3"/>
        <v>33387</v>
      </c>
      <c r="B27" s="62">
        <v>292</v>
      </c>
      <c r="C27" s="62">
        <v>3289</v>
      </c>
      <c r="D27" s="62">
        <v>297</v>
      </c>
      <c r="E27" s="62">
        <v>550</v>
      </c>
      <c r="F27" s="62">
        <v>1024</v>
      </c>
      <c r="G27" s="63">
        <v>27935</v>
      </c>
      <c r="H27" s="64">
        <v>572</v>
      </c>
      <c r="I27" s="65">
        <v>12427</v>
      </c>
      <c r="J27" s="66">
        <v>20388</v>
      </c>
      <c r="K27" s="89">
        <f t="shared" si="4"/>
        <v>17</v>
      </c>
      <c r="L27" s="68">
        <v>7</v>
      </c>
      <c r="M27" s="68">
        <v>5</v>
      </c>
      <c r="N27" s="68">
        <v>2</v>
      </c>
      <c r="O27" s="69">
        <v>3</v>
      </c>
      <c r="P27" s="67">
        <v>143</v>
      </c>
      <c r="Q27" s="69">
        <v>3</v>
      </c>
      <c r="R27" s="70">
        <v>2</v>
      </c>
      <c r="S27" s="69"/>
      <c r="T27" s="67">
        <f>56.7+6.3</f>
        <v>63</v>
      </c>
      <c r="U27" s="68">
        <f>4.8+55.2</f>
        <v>60</v>
      </c>
      <c r="V27" s="69">
        <f>58.9+5.3</f>
        <v>64.2</v>
      </c>
      <c r="W27" s="71">
        <v>4300</v>
      </c>
      <c r="X27" s="72" t="s">
        <v>10</v>
      </c>
    </row>
    <row r="28" spans="1:24" ht="15.75" customHeight="1">
      <c r="A28" s="151">
        <f t="shared" si="3"/>
        <v>29508</v>
      </c>
      <c r="B28" s="62">
        <v>188</v>
      </c>
      <c r="C28" s="62">
        <v>2252</v>
      </c>
      <c r="D28" s="62">
        <v>74</v>
      </c>
      <c r="E28" s="62">
        <v>434</v>
      </c>
      <c r="F28" s="62">
        <v>746</v>
      </c>
      <c r="G28" s="63">
        <v>25814</v>
      </c>
      <c r="H28" s="64">
        <v>406</v>
      </c>
      <c r="I28" s="65">
        <v>14313</v>
      </c>
      <c r="J28" s="66">
        <v>14789</v>
      </c>
      <c r="K28" s="89">
        <f t="shared" si="4"/>
        <v>12</v>
      </c>
      <c r="L28" s="68">
        <v>5</v>
      </c>
      <c r="M28" s="68">
        <v>3</v>
      </c>
      <c r="N28" s="68">
        <v>3</v>
      </c>
      <c r="O28" s="69">
        <v>1</v>
      </c>
      <c r="P28" s="67">
        <v>69</v>
      </c>
      <c r="Q28" s="69">
        <v>1</v>
      </c>
      <c r="R28" s="70">
        <v>1</v>
      </c>
      <c r="S28" s="69">
        <v>1</v>
      </c>
      <c r="T28" s="67">
        <v>35.6</v>
      </c>
      <c r="U28" s="68">
        <v>34.6</v>
      </c>
      <c r="V28" s="69">
        <v>34.6</v>
      </c>
      <c r="W28" s="71">
        <v>5473</v>
      </c>
      <c r="X28" s="72" t="s">
        <v>11</v>
      </c>
    </row>
    <row r="29" spans="1:24" ht="15.75" customHeight="1">
      <c r="A29" s="151">
        <f t="shared" si="3"/>
        <v>21051</v>
      </c>
      <c r="B29" s="62">
        <v>136</v>
      </c>
      <c r="C29" s="62">
        <v>1288</v>
      </c>
      <c r="D29" s="62">
        <v>59</v>
      </c>
      <c r="E29" s="62">
        <v>506</v>
      </c>
      <c r="F29" s="62">
        <v>576</v>
      </c>
      <c r="G29" s="63">
        <v>18486</v>
      </c>
      <c r="H29" s="64">
        <v>524</v>
      </c>
      <c r="I29" s="65">
        <v>15530</v>
      </c>
      <c r="J29" s="66">
        <v>4997</v>
      </c>
      <c r="K29" s="89">
        <f t="shared" si="4"/>
        <v>9</v>
      </c>
      <c r="L29" s="68">
        <v>5</v>
      </c>
      <c r="M29" s="68">
        <v>2</v>
      </c>
      <c r="N29" s="68">
        <v>0</v>
      </c>
      <c r="O29" s="69">
        <v>2</v>
      </c>
      <c r="P29" s="67">
        <v>57</v>
      </c>
      <c r="Q29" s="69">
        <v>1</v>
      </c>
      <c r="R29" s="70">
        <v>1</v>
      </c>
      <c r="S29" s="69"/>
      <c r="T29" s="67">
        <v>44.4</v>
      </c>
      <c r="U29" s="68">
        <v>42.3</v>
      </c>
      <c r="V29" s="69">
        <v>40.7</v>
      </c>
      <c r="W29" s="71">
        <v>3597</v>
      </c>
      <c r="X29" s="72" t="s">
        <v>22</v>
      </c>
    </row>
    <row r="30" spans="1:24" ht="15.75" customHeight="1">
      <c r="A30" s="151">
        <f t="shared" si="3"/>
        <v>22297</v>
      </c>
      <c r="B30" s="62">
        <v>142</v>
      </c>
      <c r="C30" s="62">
        <v>2446</v>
      </c>
      <c r="D30" s="62">
        <v>85</v>
      </c>
      <c r="E30" s="62">
        <v>605</v>
      </c>
      <c r="F30" s="62">
        <v>506</v>
      </c>
      <c r="G30" s="63">
        <v>18513</v>
      </c>
      <c r="H30" s="64">
        <v>613</v>
      </c>
      <c r="I30" s="65">
        <v>13826</v>
      </c>
      <c r="J30" s="66">
        <v>7858</v>
      </c>
      <c r="K30" s="89">
        <f t="shared" si="4"/>
        <v>7</v>
      </c>
      <c r="L30" s="68">
        <v>4</v>
      </c>
      <c r="M30" s="68">
        <v>1</v>
      </c>
      <c r="N30" s="68">
        <v>1</v>
      </c>
      <c r="O30" s="69">
        <v>1</v>
      </c>
      <c r="P30" s="67">
        <v>29</v>
      </c>
      <c r="Q30" s="69">
        <v>1</v>
      </c>
      <c r="R30" s="70">
        <v>1</v>
      </c>
      <c r="S30" s="69"/>
      <c r="T30" s="67">
        <v>43</v>
      </c>
      <c r="U30" s="68">
        <v>40.9</v>
      </c>
      <c r="V30" s="69">
        <v>45.2</v>
      </c>
      <c r="W30" s="71">
        <v>3256</v>
      </c>
      <c r="X30" s="72" t="s">
        <v>23</v>
      </c>
    </row>
    <row r="31" spans="1:24" ht="15.75" customHeight="1" thickBot="1">
      <c r="A31" s="213"/>
      <c r="B31" s="214"/>
      <c r="C31" s="214"/>
      <c r="D31" s="214"/>
      <c r="E31" s="214"/>
      <c r="F31" s="214"/>
      <c r="G31" s="215"/>
      <c r="H31" s="216"/>
      <c r="I31" s="217"/>
      <c r="J31" s="218"/>
      <c r="K31" s="8">
        <v>111</v>
      </c>
      <c r="L31" s="8">
        <v>86</v>
      </c>
      <c r="M31" s="8">
        <v>10</v>
      </c>
      <c r="N31" s="8">
        <v>8</v>
      </c>
      <c r="O31" s="9">
        <v>7</v>
      </c>
      <c r="P31" s="219"/>
      <c r="Q31" s="220"/>
      <c r="R31" s="220"/>
      <c r="S31" s="221"/>
      <c r="T31" s="219"/>
      <c r="U31" s="220"/>
      <c r="V31" s="221"/>
      <c r="W31" s="10"/>
      <c r="X31" s="11" t="s">
        <v>72</v>
      </c>
    </row>
    <row r="32" spans="1:24" ht="27" customHeight="1" thickBot="1" thickTop="1">
      <c r="A32" s="155">
        <f>SUM(A19:A30)</f>
        <v>452327</v>
      </c>
      <c r="B32" s="156">
        <f>SUM(B19:B30)</f>
        <v>2760</v>
      </c>
      <c r="C32" s="156">
        <f aca="true" t="shared" si="5" ref="C32:I32">SUM(C19:C30)</f>
        <v>44625</v>
      </c>
      <c r="D32" s="156">
        <f t="shared" si="5"/>
        <v>1983</v>
      </c>
      <c r="E32" s="156">
        <f t="shared" si="5"/>
        <v>7016</v>
      </c>
      <c r="F32" s="156">
        <f t="shared" si="5"/>
        <v>11896</v>
      </c>
      <c r="G32" s="157">
        <f t="shared" si="5"/>
        <v>384047</v>
      </c>
      <c r="H32" s="24">
        <f t="shared" si="5"/>
        <v>6879</v>
      </c>
      <c r="I32" s="25">
        <f t="shared" si="5"/>
        <v>197754</v>
      </c>
      <c r="J32" s="26">
        <f aca="true" t="shared" si="6" ref="J32:W32">SUM(J19:J30)</f>
        <v>247694</v>
      </c>
      <c r="K32" s="27">
        <f t="shared" si="6"/>
        <v>196</v>
      </c>
      <c r="L32" s="28">
        <f t="shared" si="6"/>
        <v>79</v>
      </c>
      <c r="M32" s="28">
        <f t="shared" si="6"/>
        <v>41</v>
      </c>
      <c r="N32" s="28">
        <f t="shared" si="6"/>
        <v>29</v>
      </c>
      <c r="O32" s="29">
        <f t="shared" si="6"/>
        <v>47</v>
      </c>
      <c r="P32" s="27">
        <f t="shared" si="6"/>
        <v>1089</v>
      </c>
      <c r="Q32" s="29">
        <f t="shared" si="6"/>
        <v>22</v>
      </c>
      <c r="R32" s="30">
        <f t="shared" si="6"/>
        <v>14</v>
      </c>
      <c r="S32" s="29">
        <f t="shared" si="6"/>
        <v>7</v>
      </c>
      <c r="T32" s="27">
        <f t="shared" si="6"/>
        <v>583.3000000000001</v>
      </c>
      <c r="U32" s="28">
        <f t="shared" si="6"/>
        <v>555.7</v>
      </c>
      <c r="V32" s="29">
        <f t="shared" si="6"/>
        <v>588.2</v>
      </c>
      <c r="W32" s="31">
        <f t="shared" si="6"/>
        <v>59036</v>
      </c>
      <c r="X32" s="32" t="s">
        <v>42</v>
      </c>
    </row>
    <row r="33" spans="1:24" ht="26.25" customHeight="1" thickBot="1" thickTop="1">
      <c r="A33" s="158">
        <f>A32+A18</f>
        <v>1146214</v>
      </c>
      <c r="B33" s="159">
        <f>B32+B18</f>
        <v>6568</v>
      </c>
      <c r="C33" s="159">
        <f>C32+C18</f>
        <v>114200</v>
      </c>
      <c r="D33" s="159">
        <f aca="true" t="shared" si="7" ref="D33:V33">D32+D18</f>
        <v>5979</v>
      </c>
      <c r="E33" s="159">
        <f t="shared" si="7"/>
        <v>15786</v>
      </c>
      <c r="F33" s="159">
        <f t="shared" si="7"/>
        <v>30968</v>
      </c>
      <c r="G33" s="160">
        <f t="shared" si="7"/>
        <v>972713</v>
      </c>
      <c r="H33" s="33">
        <f t="shared" si="7"/>
        <v>15982</v>
      </c>
      <c r="I33" s="34">
        <f t="shared" si="7"/>
        <v>469751</v>
      </c>
      <c r="J33" s="35">
        <f>J32+J18</f>
        <v>660481</v>
      </c>
      <c r="K33" s="36">
        <f>K32+K18+K31</f>
        <v>554</v>
      </c>
      <c r="L33" s="37">
        <f>L32+L18+L31</f>
        <v>256</v>
      </c>
      <c r="M33" s="37">
        <f>M32+M18+M31</f>
        <v>116</v>
      </c>
      <c r="N33" s="37">
        <f>N32+N18+N31</f>
        <v>84</v>
      </c>
      <c r="O33" s="38">
        <f>O32+O18+O31</f>
        <v>98</v>
      </c>
      <c r="P33" s="36">
        <f t="shared" si="7"/>
        <v>2708</v>
      </c>
      <c r="Q33" s="38">
        <f t="shared" si="7"/>
        <v>43</v>
      </c>
      <c r="R33" s="39">
        <f t="shared" si="7"/>
        <v>31</v>
      </c>
      <c r="S33" s="38">
        <f t="shared" si="7"/>
        <v>13</v>
      </c>
      <c r="T33" s="36">
        <f t="shared" si="7"/>
        <v>1250.9</v>
      </c>
      <c r="U33" s="125">
        <f t="shared" si="7"/>
        <v>1190.8000000000002</v>
      </c>
      <c r="V33" s="38">
        <f t="shared" si="7"/>
        <v>1274</v>
      </c>
      <c r="W33" s="40">
        <f>W32+W18</f>
        <v>116631</v>
      </c>
      <c r="X33" s="41" t="s">
        <v>34</v>
      </c>
    </row>
    <row r="34" ht="13.5" thickTop="1"/>
  </sheetData>
  <sheetProtection/>
  <mergeCells count="33">
    <mergeCell ref="R3:R4"/>
    <mergeCell ref="S3:S4"/>
    <mergeCell ref="T3:T4"/>
    <mergeCell ref="I3:J3"/>
    <mergeCell ref="K3:K4"/>
    <mergeCell ref="L3:L4"/>
    <mergeCell ref="M3:M4"/>
    <mergeCell ref="U3:U4"/>
    <mergeCell ref="G3:G4"/>
    <mergeCell ref="H3:H4"/>
    <mergeCell ref="V3:V4"/>
    <mergeCell ref="A31:G31"/>
    <mergeCell ref="H31:J31"/>
    <mergeCell ref="P31:S31"/>
    <mergeCell ref="T31:V31"/>
    <mergeCell ref="N3:N4"/>
    <mergeCell ref="O3:O4"/>
    <mergeCell ref="A3:A4"/>
    <mergeCell ref="B3:B4"/>
    <mergeCell ref="C3:C4"/>
    <mergeCell ref="D3:D4"/>
    <mergeCell ref="E3:E4"/>
    <mergeCell ref="F3:F4"/>
    <mergeCell ref="A1:X1"/>
    <mergeCell ref="A2:G2"/>
    <mergeCell ref="H2:J2"/>
    <mergeCell ref="K2:O2"/>
    <mergeCell ref="P2:P4"/>
    <mergeCell ref="Q2:Q4"/>
    <mergeCell ref="R2:S2"/>
    <mergeCell ref="T2:V2"/>
    <mergeCell ref="W2:W4"/>
    <mergeCell ref="X2:X3"/>
  </mergeCells>
  <printOptions horizontalCentered="1" verticalCentered="1"/>
  <pageMargins left="0.31496062992125984" right="0.31496062992125984" top="0.15748031496062992" bottom="0.15748031496062992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mehdizadeh</dc:creator>
  <cp:keywords/>
  <dc:description/>
  <cp:lastModifiedBy>عبدالحسین مهدیزاده شهری</cp:lastModifiedBy>
  <cp:lastPrinted>2015-10-26T06:47:35Z</cp:lastPrinted>
  <dcterms:created xsi:type="dcterms:W3CDTF">2004-04-17T09:03:01Z</dcterms:created>
  <dcterms:modified xsi:type="dcterms:W3CDTF">2015-10-26T06:55:03Z</dcterms:modified>
  <cp:category/>
  <cp:version/>
  <cp:contentType/>
  <cp:contentStatus/>
</cp:coreProperties>
</file>