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90" windowHeight="4005" activeTab="0"/>
  </bookViews>
  <sheets>
    <sheet name="موجودی کل در 9-92 " sheetId="1" r:id="rId1"/>
  </sheets>
  <definedNames/>
  <calcPr fullCalcOnLoad="1"/>
</workbook>
</file>

<file path=xl/sharedStrings.xml><?xml version="1.0" encoding="utf-8"?>
<sst xmlns="http://schemas.openxmlformats.org/spreadsheetml/2006/main" count="113" uniqueCount="78">
  <si>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</si>
  <si>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</si>
  <si>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</si>
  <si>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</si>
  <si>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</si>
  <si>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</si>
  <si>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</si>
  <si>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</si>
  <si>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</si>
  <si>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</si>
  <si>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</si>
  <si>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</si>
  <si>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</si>
  <si>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</si>
  <si>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</si>
  <si>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</si>
  <si>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</si>
  <si>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</si>
  <si>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</si>
  <si>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</si>
  <si>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</si>
  <si>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</si>
  <si>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</si>
  <si>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</si>
  <si>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</si>
  <si>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</si>
  <si>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</si>
  <si>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</si>
  <si>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</si>
  <si>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</si>
  <si>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</si>
  <si>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</si>
  <si>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</si>
  <si>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</si>
  <si>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</si>
  <si>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</si>
  <si>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</si>
  <si>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</si>
  <si>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</si>
  <si>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</si>
  <si>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</si>
  <si>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</si>
  <si>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</si>
  <si>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</si>
  <si>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</si>
  <si>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</si>
  <si>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</si>
  <si>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</si>
  <si>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</si>
  <si>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</si>
  <si>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</si>
  <si>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</si>
  <si>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</si>
  <si>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</si>
  <si>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</si>
  <si>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</si>
  <si>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</si>
  <si>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</si>
  <si>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</si>
  <si>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</si>
  <si>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</si>
  <si>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</si>
  <si>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</si>
  <si>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</si>
  <si>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</si>
  <si>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</si>
  <si>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</si>
  <si>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</si>
  <si>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</si>
  <si>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</si>
  <si>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</si>
  <si>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</si>
  <si>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</si>
  <si>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خوشاب</t>
  </si>
  <si>
    <t>باخرز</t>
  </si>
  <si>
    <t>بيشترين پيک همزمان شركت در سال جاری</t>
  </si>
  <si>
    <t xml:space="preserve">ميزان بار همزمان در پيک  بار شرکت در آذر ماه  </t>
  </si>
  <si>
    <t xml:space="preserve"> بار غيرهمزمان در آذر ماه  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</si>
</sst>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5"/>
      <name val="Titr"/>
      <family val="0"/>
    </font>
    <font>
      <b/>
      <sz val="8"/>
      <name val="Persi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double"/>
      <bottom style="double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1" fontId="3" fillId="34" borderId="13" xfId="57" applyNumberFormat="1" applyFont="1" applyFill="1" applyBorder="1" applyAlignment="1" applyProtection="1">
      <alignment horizontal="center" vertical="center"/>
      <protection locked="0"/>
    </xf>
    <xf numFmtId="1" fontId="8" fillId="34" borderId="14" xfId="57" applyNumberFormat="1" applyFont="1" applyFill="1" applyBorder="1" applyAlignment="1" applyProtection="1">
      <alignment horizontal="center" vertical="center"/>
      <protection locked="0"/>
    </xf>
    <xf numFmtId="1" fontId="3" fillId="34" borderId="15" xfId="57" applyNumberFormat="1" applyFont="1" applyFill="1" applyBorder="1" applyAlignment="1" applyProtection="1">
      <alignment horizontal="center" vertical="center"/>
      <protection locked="0"/>
    </xf>
    <xf numFmtId="1" fontId="3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64" fontId="3" fillId="34" borderId="19" xfId="57" applyNumberFormat="1" applyFont="1" applyFill="1" applyBorder="1" applyAlignment="1" applyProtection="1">
      <alignment horizontal="center" vertical="center"/>
      <protection locked="0"/>
    </xf>
    <xf numFmtId="1" fontId="2" fillId="34" borderId="20" xfId="57" applyNumberFormat="1" applyFont="1" applyFill="1" applyBorder="1" applyAlignment="1" applyProtection="1">
      <alignment horizontal="center" vertical="center"/>
      <protection locked="0"/>
    </xf>
    <xf numFmtId="1" fontId="3" fillId="35" borderId="13" xfId="57" applyNumberFormat="1" applyFont="1" applyFill="1" applyBorder="1" applyAlignment="1" applyProtection="1">
      <alignment horizontal="center" vertical="center"/>
      <protection locked="0"/>
    </xf>
    <xf numFmtId="1" fontId="8" fillId="35" borderId="21" xfId="57" applyNumberFormat="1" applyFont="1" applyFill="1" applyBorder="1" applyAlignment="1" applyProtection="1">
      <alignment horizontal="center" vertical="center"/>
      <protection locked="0"/>
    </xf>
    <xf numFmtId="1" fontId="8" fillId="35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0" fontId="0" fillId="37" borderId="24" xfId="57" applyFill="1" applyBorder="1" applyAlignment="1">
      <alignment horizontal="center" vertical="center"/>
      <protection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1" fontId="3" fillId="36" borderId="25" xfId="57" applyNumberFormat="1" applyFont="1" applyFill="1" applyBorder="1" applyAlignment="1" applyProtection="1">
      <alignment horizontal="center" vertical="center"/>
      <protection locked="0"/>
    </xf>
    <xf numFmtId="0" fontId="3" fillId="37" borderId="26" xfId="57" applyFont="1" applyFill="1" applyBorder="1" applyAlignment="1">
      <alignment horizontal="center" vertical="center"/>
      <protection/>
    </xf>
    <xf numFmtId="1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2" fillId="35" borderId="28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1" xfId="57" applyNumberFormat="1" applyFont="1" applyFill="1" applyBorder="1" applyAlignment="1" applyProtection="1">
      <alignment horizontal="center" vertical="center"/>
      <protection locked="0"/>
    </xf>
    <xf numFmtId="1" fontId="8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4" borderId="21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0" fontId="0" fillId="0" borderId="21" xfId="57" applyBorder="1" applyAlignment="1">
      <alignment horizontal="center" vertical="center"/>
      <protection/>
    </xf>
    <xf numFmtId="1" fontId="3" fillId="34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7" xfId="57" applyFont="1" applyBorder="1" applyAlignment="1">
      <alignment horizontal="center" vertical="center"/>
      <protection/>
    </xf>
    <xf numFmtId="1" fontId="2" fillId="34" borderId="28" xfId="57" applyNumberFormat="1" applyFont="1" applyFill="1" applyBorder="1" applyAlignment="1" applyProtection="1">
      <alignment horizontal="center" vertical="center"/>
      <protection locked="0"/>
    </xf>
    <xf numFmtId="1" fontId="3" fillId="35" borderId="21" xfId="57" applyNumberFormat="1" applyFont="1" applyFill="1" applyBorder="1" applyAlignment="1" applyProtection="1">
      <alignment horizontal="center" vertical="center"/>
      <protection locked="0"/>
    </xf>
    <xf numFmtId="1" fontId="3" fillId="35" borderId="22" xfId="57" applyNumberFormat="1" applyFont="1" applyFill="1" applyBorder="1" applyAlignment="1" applyProtection="1">
      <alignment horizontal="center" vertical="center"/>
      <protection locked="0"/>
    </xf>
    <xf numFmtId="164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8" fillId="38" borderId="24" xfId="57" applyNumberFormat="1" applyFont="1" applyFill="1" applyBorder="1" applyAlignment="1" applyProtection="1">
      <alignment horizontal="center" vertical="center"/>
      <protection locked="0"/>
    </xf>
    <xf numFmtId="1" fontId="8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3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2" fillId="38" borderId="29" xfId="57" applyNumberFormat="1" applyFont="1" applyFill="1" applyBorder="1" applyAlignment="1" applyProtection="1">
      <alignment horizontal="center" vertical="center"/>
      <protection locked="0"/>
    </xf>
    <xf numFmtId="1" fontId="8" fillId="35" borderId="24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29" xfId="57" applyNumberFormat="1" applyFont="1" applyFill="1" applyBorder="1" applyAlignment="1" applyProtection="1">
      <alignment horizontal="center" vertical="center"/>
      <protection locked="0"/>
    </xf>
    <xf numFmtId="164" fontId="3" fillId="35" borderId="31" xfId="57" applyNumberFormat="1" applyFont="1" applyFill="1" applyBorder="1" applyAlignment="1" applyProtection="1">
      <alignment horizontal="center" vertical="center"/>
      <protection locked="0"/>
    </xf>
    <xf numFmtId="1" fontId="2" fillId="35" borderId="29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0" xfId="57" applyNumberFormat="1" applyFont="1" applyFill="1" applyBorder="1" applyAlignment="1" applyProtection="1">
      <alignment horizontal="center" vertical="center"/>
      <protection locked="0"/>
    </xf>
    <xf numFmtId="164" fontId="3" fillId="38" borderId="29" xfId="57" applyNumberFormat="1" applyFont="1" applyFill="1" applyBorder="1" applyAlignment="1" applyProtection="1">
      <alignment horizontal="center" vertical="center"/>
      <protection locked="0"/>
    </xf>
    <xf numFmtId="164" fontId="3" fillId="38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1" fontId="8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30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64" fontId="3" fillId="0" borderId="29" xfId="57" applyNumberFormat="1" applyFont="1" applyFill="1" applyBorder="1" applyAlignment="1" applyProtection="1">
      <alignment horizontal="center" vertical="center"/>
      <protection locked="0"/>
    </xf>
    <xf numFmtId="164" fontId="3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3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40" borderId="32" xfId="57" applyNumberFormat="1" applyFont="1" applyFill="1" applyBorder="1" applyAlignment="1" applyProtection="1">
      <alignment horizontal="center" vertical="center"/>
      <protection locked="0"/>
    </xf>
    <xf numFmtId="1" fontId="3" fillId="40" borderId="33" xfId="57" applyNumberFormat="1" applyFont="1" applyFill="1" applyBorder="1" applyAlignment="1" applyProtection="1">
      <alignment horizontal="center" vertical="center"/>
      <protection locked="0"/>
    </xf>
    <xf numFmtId="1" fontId="3" fillId="40" borderId="34" xfId="57" applyNumberFormat="1" applyFont="1" applyFill="1" applyBorder="1" applyAlignment="1" applyProtection="1">
      <alignment horizontal="center" vertical="center"/>
      <protection locked="0"/>
    </xf>
    <xf numFmtId="1" fontId="3" fillId="40" borderId="35" xfId="57" applyNumberFormat="1" applyFont="1" applyFill="1" applyBorder="1" applyAlignment="1" applyProtection="1">
      <alignment horizontal="center" vertical="center"/>
      <protection locked="0"/>
    </xf>
    <xf numFmtId="1" fontId="3" fillId="40" borderId="36" xfId="57" applyNumberFormat="1" applyFont="1" applyFill="1" applyBorder="1" applyAlignment="1" applyProtection="1">
      <alignment horizontal="center" vertical="center"/>
      <protection locked="0"/>
    </xf>
    <xf numFmtId="1" fontId="3" fillId="36" borderId="13" xfId="57" applyNumberFormat="1" applyFont="1" applyFill="1" applyBorder="1" applyAlignment="1" applyProtection="1">
      <alignment horizontal="center" vertical="center"/>
      <protection locked="0"/>
    </xf>
    <xf numFmtId="1" fontId="8" fillId="36" borderId="21" xfId="57" applyNumberFormat="1" applyFont="1" applyFill="1" applyBorder="1" applyAlignment="1" applyProtection="1">
      <alignment horizontal="center" vertical="center"/>
      <protection locked="0"/>
    </xf>
    <xf numFmtId="1" fontId="8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21" xfId="57" applyNumberFormat="1" applyFont="1" applyFill="1" applyBorder="1" applyAlignment="1" applyProtection="1">
      <alignment horizontal="center" vertical="center"/>
      <protection locked="0"/>
    </xf>
    <xf numFmtId="1" fontId="3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37" xfId="57" applyNumberFormat="1" applyFont="1" applyFill="1" applyBorder="1" applyAlignment="1" applyProtection="1">
      <alignment horizontal="center" vertical="center"/>
      <protection locked="0"/>
    </xf>
    <xf numFmtId="1" fontId="3" fillId="36" borderId="38" xfId="57" applyNumberFormat="1" applyFont="1" applyFill="1" applyBorder="1" applyAlignment="1" applyProtection="1">
      <alignment horizontal="center" vertical="center"/>
      <protection locked="0"/>
    </xf>
    <xf numFmtId="1" fontId="3" fillId="36" borderId="39" xfId="57" applyNumberFormat="1" applyFont="1" applyFill="1" applyBorder="1" applyAlignment="1" applyProtection="1">
      <alignment horizontal="center" vertical="center"/>
      <protection locked="0"/>
    </xf>
    <xf numFmtId="1" fontId="3" fillId="36" borderId="40" xfId="57" applyNumberFormat="1" applyFont="1" applyFill="1" applyBorder="1" applyAlignment="1" applyProtection="1">
      <alignment horizontal="center" vertical="center"/>
      <protection locked="0"/>
    </xf>
    <xf numFmtId="164" fontId="3" fillId="36" borderId="41" xfId="57" applyNumberFormat="1" applyFont="1" applyFill="1" applyBorder="1" applyAlignment="1" applyProtection="1">
      <alignment horizontal="center" vertical="center"/>
      <protection locked="0"/>
    </xf>
    <xf numFmtId="164" fontId="3" fillId="36" borderId="40" xfId="57" applyNumberFormat="1" applyFont="1" applyFill="1" applyBorder="1" applyAlignment="1" applyProtection="1">
      <alignment horizontal="center" vertical="center"/>
      <protection locked="0"/>
    </xf>
    <xf numFmtId="1" fontId="2" fillId="36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1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" fontId="3" fillId="0" borderId="21" xfId="57" applyNumberFormat="1" applyFont="1" applyFill="1" applyBorder="1" applyAlignment="1" applyProtection="1">
      <alignment horizontal="center" vertical="center"/>
      <protection locked="0"/>
    </xf>
    <xf numFmtId="1" fontId="3" fillId="0" borderId="22" xfId="57" applyNumberFormat="1" applyFont="1" applyFill="1" applyBorder="1" applyAlignment="1" applyProtection="1">
      <alignment horizontal="center" vertical="center"/>
      <protection locked="0"/>
    </xf>
    <xf numFmtId="0" fontId="0" fillId="0" borderId="13" xfId="57" applyFill="1" applyBorder="1" applyAlignment="1">
      <alignment horizontal="center" vertical="center"/>
      <protection/>
    </xf>
    <xf numFmtId="0" fontId="0" fillId="0" borderId="21" xfId="57" applyFill="1" applyBorder="1" applyAlignment="1">
      <alignment horizontal="center" vertical="center"/>
      <protection/>
    </xf>
    <xf numFmtId="0" fontId="0" fillId="0" borderId="27" xfId="57" applyFill="1" applyBorder="1" applyAlignment="1">
      <alignment horizontal="center" vertical="center"/>
      <protection/>
    </xf>
    <xf numFmtId="164" fontId="3" fillId="0" borderId="28" xfId="57" applyNumberFormat="1" applyFont="1" applyFill="1" applyBorder="1" applyAlignment="1" applyProtection="1">
      <alignment horizontal="center" vertical="center"/>
      <protection locked="0"/>
    </xf>
    <xf numFmtId="0" fontId="7" fillId="0" borderId="27" xfId="57" applyFont="1" applyBorder="1" applyAlignment="1">
      <alignment horizontal="center" vertical="center"/>
      <protection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39" borderId="28" xfId="57" applyNumberFormat="1" applyFont="1" applyFill="1" applyBorder="1" applyAlignment="1" applyProtection="1">
      <alignment horizontal="center" vertical="center"/>
      <protection locked="0"/>
    </xf>
    <xf numFmtId="1" fontId="8" fillId="41" borderId="24" xfId="57" applyNumberFormat="1" applyFont="1" applyFill="1" applyBorder="1" applyAlignment="1" applyProtection="1">
      <alignment horizontal="center" vertical="center"/>
      <protection locked="0"/>
    </xf>
    <xf numFmtId="1" fontId="8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3" xfId="57" applyNumberFormat="1" applyFont="1" applyFill="1" applyBorder="1" applyAlignment="1" applyProtection="1">
      <alignment horizontal="center" vertical="center"/>
      <protection locked="0"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0" fontId="0" fillId="42" borderId="13" xfId="57" applyFill="1" applyBorder="1" applyAlignment="1">
      <alignment horizontal="center" vertical="center"/>
      <protection/>
    </xf>
    <xf numFmtId="0" fontId="0" fillId="42" borderId="21" xfId="57" applyFill="1" applyBorder="1" applyAlignment="1">
      <alignment horizontal="center" vertical="center"/>
      <protection/>
    </xf>
    <xf numFmtId="0" fontId="0" fillId="42" borderId="27" xfId="57" applyFill="1" applyBorder="1" applyAlignment="1">
      <alignment horizontal="center" vertical="center"/>
      <protection/>
    </xf>
    <xf numFmtId="1" fontId="3" fillId="41" borderId="22" xfId="57" applyNumberFormat="1" applyFont="1" applyFill="1" applyBorder="1" applyAlignment="1" applyProtection="1">
      <alignment horizontal="center" vertical="center"/>
      <protection locked="0"/>
    </xf>
    <xf numFmtId="164" fontId="3" fillId="41" borderId="28" xfId="57" applyNumberFormat="1" applyFont="1" applyFill="1" applyBorder="1" applyAlignment="1" applyProtection="1">
      <alignment horizontal="center" vertical="center"/>
      <protection locked="0"/>
    </xf>
    <xf numFmtId="0" fontId="7" fillId="42" borderId="27" xfId="57" applyFont="1" applyFill="1" applyBorder="1" applyAlignment="1">
      <alignment horizontal="center" vertical="center"/>
      <protection/>
    </xf>
    <xf numFmtId="1" fontId="3" fillId="41" borderId="27" xfId="57" applyNumberFormat="1" applyFont="1" applyFill="1" applyBorder="1" applyAlignment="1" applyProtection="1">
      <alignment horizontal="center" vertical="center"/>
      <protection locked="0"/>
    </xf>
    <xf numFmtId="1" fontId="2" fillId="41" borderId="29" xfId="57" applyNumberFormat="1" applyFont="1" applyFill="1" applyBorder="1" applyAlignment="1" applyProtection="1">
      <alignment horizontal="center" vertical="center"/>
      <protection locked="0"/>
    </xf>
    <xf numFmtId="1" fontId="3" fillId="38" borderId="21" xfId="57" applyNumberFormat="1" applyFont="1" applyFill="1" applyBorder="1" applyAlignment="1" applyProtection="1">
      <alignment horizontal="center" vertical="center"/>
      <protection locked="0"/>
    </xf>
    <xf numFmtId="1" fontId="10" fillId="38" borderId="28" xfId="57" applyNumberFormat="1" applyFont="1" applyFill="1" applyBorder="1" applyAlignment="1" applyProtection="1">
      <alignment horizontal="center" vertical="center"/>
      <protection locked="0"/>
    </xf>
    <xf numFmtId="1" fontId="3" fillId="33" borderId="11" xfId="57" applyNumberFormat="1" applyFont="1" applyFill="1" applyBorder="1" applyAlignment="1" applyProtection="1">
      <alignment horizontal="center" vertical="center"/>
      <protection locked="0"/>
    </xf>
    <xf numFmtId="1" fontId="3" fillId="33" borderId="42" xfId="57" applyNumberFormat="1" applyFont="1" applyFill="1" applyBorder="1" applyAlignment="1" applyProtection="1">
      <alignment horizontal="center" vertical="center"/>
      <protection locked="0"/>
    </xf>
    <xf numFmtId="1" fontId="10" fillId="33" borderId="43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5" borderId="30" xfId="57" applyNumberFormat="1" applyFont="1" applyFill="1" applyBorder="1" applyAlignment="1" applyProtection="1">
      <alignment horizontal="center" vertical="center"/>
      <protection locked="0"/>
    </xf>
    <xf numFmtId="1" fontId="7" fillId="35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0" fontId="0" fillId="0" borderId="44" xfId="57" applyBorder="1" applyProtection="1">
      <alignment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2" fillId="35" borderId="41" xfId="57" applyNumberFormat="1" applyFont="1" applyFill="1" applyBorder="1" applyAlignment="1" applyProtection="1">
      <alignment horizontal="center" vertical="center"/>
      <protection locked="0"/>
    </xf>
    <xf numFmtId="1" fontId="7" fillId="33" borderId="45" xfId="57" applyNumberFormat="1" applyFont="1" applyFill="1" applyBorder="1" applyAlignment="1" applyProtection="1">
      <alignment horizontal="center" vertical="center"/>
      <protection locked="0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1" fontId="10" fillId="33" borderId="47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42" xfId="57" applyNumberFormat="1" applyFont="1" applyFill="1" applyBorder="1" applyAlignment="1" applyProtection="1">
      <alignment horizontal="center" vertical="center"/>
      <protection locked="0"/>
    </xf>
    <xf numFmtId="1" fontId="3" fillId="34" borderId="48" xfId="57" applyNumberFormat="1" applyFont="1" applyFill="1" applyBorder="1" applyAlignment="1" applyProtection="1">
      <alignment horizontal="center" vertical="center"/>
      <protection locked="0"/>
    </xf>
    <xf numFmtId="0" fontId="0" fillId="37" borderId="30" xfId="57" applyFill="1" applyBorder="1" applyAlignment="1">
      <alignment horizontal="center" vertical="center"/>
      <protection/>
    </xf>
    <xf numFmtId="0" fontId="0" fillId="0" borderId="49" xfId="57" applyBorder="1" applyAlignment="1">
      <alignment horizontal="center" vertical="center"/>
      <protection/>
    </xf>
    <xf numFmtId="1" fontId="3" fillId="40" borderId="50" xfId="57" applyNumberFormat="1" applyFont="1" applyFill="1" applyBorder="1" applyAlignment="1" applyProtection="1">
      <alignment horizontal="center" vertical="center"/>
      <protection locked="0"/>
    </xf>
    <xf numFmtId="1" fontId="3" fillId="36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49" xfId="57" applyFill="1" applyBorder="1" applyAlignment="1">
      <alignment horizontal="center" vertical="center"/>
      <protection/>
    </xf>
    <xf numFmtId="0" fontId="0" fillId="42" borderId="49" xfId="57" applyFill="1" applyBorder="1" applyAlignment="1">
      <alignment horizontal="center" vertical="center"/>
      <protection/>
    </xf>
    <xf numFmtId="1" fontId="3" fillId="38" borderId="49" xfId="57" applyNumberFormat="1" applyFont="1" applyFill="1" applyBorder="1" applyAlignment="1" applyProtection="1">
      <alignment horizontal="center" vertical="center"/>
      <protection locked="0"/>
    </xf>
    <xf numFmtId="1" fontId="3" fillId="33" borderId="52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0" fontId="0" fillId="37" borderId="26" xfId="57" applyFill="1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2" fontId="7" fillId="43" borderId="32" xfId="57" applyNumberFormat="1" applyFont="1" applyFill="1" applyBorder="1" applyAlignment="1" applyProtection="1">
      <alignment horizontal="center" vertical="center"/>
      <protection locked="0"/>
    </xf>
    <xf numFmtId="2" fontId="7" fillId="34" borderId="15" xfId="57" applyNumberFormat="1" applyFont="1" applyFill="1" applyBorder="1" applyAlignment="1" applyProtection="1">
      <alignment horizontal="center" vertical="center"/>
      <protection locked="0"/>
    </xf>
    <xf numFmtId="2" fontId="7" fillId="35" borderId="23" xfId="57" applyNumberFormat="1" applyFont="1" applyFill="1" applyBorder="1" applyAlignment="1" applyProtection="1">
      <alignment horizontal="center" vertical="center"/>
      <protection locked="0"/>
    </xf>
    <xf numFmtId="2" fontId="7" fillId="34" borderId="23" xfId="57" applyNumberFormat="1" applyFont="1" applyFill="1" applyBorder="1" applyAlignment="1" applyProtection="1">
      <alignment horizontal="center" vertical="center"/>
      <protection locked="0"/>
    </xf>
    <xf numFmtId="2" fontId="7" fillId="36" borderId="23" xfId="57" applyNumberFormat="1" applyFont="1" applyFill="1" applyBorder="1" applyAlignment="1" applyProtection="1">
      <alignment horizontal="center" vertical="center"/>
      <protection locked="0"/>
    </xf>
    <xf numFmtId="2" fontId="7" fillId="0" borderId="23" xfId="57" applyNumberFormat="1" applyFont="1" applyFill="1" applyBorder="1" applyAlignment="1" applyProtection="1">
      <alignment horizontal="center" vertical="center"/>
      <protection locked="0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1" fontId="3" fillId="33" borderId="54" xfId="57" applyNumberFormat="1" applyFont="1" applyFill="1" applyBorder="1" applyAlignment="1" applyProtection="1">
      <alignment horizontal="center" vertical="center"/>
      <protection locked="0"/>
    </xf>
    <xf numFmtId="1" fontId="3" fillId="33" borderId="10" xfId="57" applyNumberFormat="1" applyFont="1" applyFill="1" applyBorder="1" applyAlignment="1" applyProtection="1">
      <alignment horizontal="center" vertical="center"/>
      <protection locked="0"/>
    </xf>
    <xf numFmtId="164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27" xfId="57" applyNumberFormat="1" applyFont="1" applyFill="1" applyBorder="1" applyAlignment="1" applyProtection="1">
      <alignment horizontal="center" vertical="center"/>
      <protection locked="0"/>
    </xf>
    <xf numFmtId="164" fontId="3" fillId="33" borderId="43" xfId="57" applyNumberFormat="1" applyFont="1" applyFill="1" applyBorder="1" applyAlignment="1" applyProtection="1">
      <alignment horizontal="center" vertical="center"/>
      <protection locked="0"/>
    </xf>
    <xf numFmtId="164" fontId="3" fillId="34" borderId="57" xfId="57" applyNumberFormat="1" applyFont="1" applyFill="1" applyBorder="1" applyAlignment="1" applyProtection="1">
      <alignment horizontal="center" vertical="center"/>
      <protection locked="0"/>
    </xf>
    <xf numFmtId="0" fontId="3" fillId="37" borderId="58" xfId="57" applyFont="1" applyFill="1" applyBorder="1" applyAlignment="1">
      <alignment horizontal="center" vertical="center"/>
      <protection/>
    </xf>
    <xf numFmtId="0" fontId="3" fillId="0" borderId="59" xfId="57" applyFont="1" applyBorder="1" applyAlignment="1">
      <alignment horizontal="center" vertical="center"/>
      <protection/>
    </xf>
    <xf numFmtId="164" fontId="3" fillId="35" borderId="58" xfId="57" applyNumberFormat="1" applyFont="1" applyFill="1" applyBorder="1" applyAlignment="1" applyProtection="1">
      <alignment horizontal="center" vertical="center"/>
      <protection locked="0"/>
    </xf>
    <xf numFmtId="164" fontId="3" fillId="36" borderId="60" xfId="57" applyNumberFormat="1" applyFont="1" applyFill="1" applyBorder="1" applyAlignment="1" applyProtection="1">
      <alignment horizontal="center" vertical="center"/>
      <protection locked="0"/>
    </xf>
    <xf numFmtId="0" fontId="7" fillId="0" borderId="59" xfId="57" applyFont="1" applyBorder="1" applyAlignment="1">
      <alignment horizontal="center" vertical="center"/>
      <protection/>
    </xf>
    <xf numFmtId="0" fontId="7" fillId="42" borderId="59" xfId="57" applyFont="1" applyFill="1" applyBorder="1" applyAlignment="1">
      <alignment horizontal="center" vertical="center"/>
      <protection/>
    </xf>
    <xf numFmtId="164" fontId="3" fillId="38" borderId="26" xfId="57" applyNumberFormat="1" applyFont="1" applyFill="1" applyBorder="1" applyAlignment="1" applyProtection="1">
      <alignment horizontal="center" vertical="center"/>
      <protection locked="0"/>
    </xf>
    <xf numFmtId="164" fontId="3" fillId="0" borderId="26" xfId="57" applyNumberFormat="1" applyFont="1" applyFill="1" applyBorder="1" applyAlignment="1" applyProtection="1">
      <alignment horizontal="center" vertical="center"/>
      <protection locked="0"/>
    </xf>
    <xf numFmtId="0" fontId="14" fillId="33" borderId="61" xfId="57" applyFont="1" applyFill="1" applyBorder="1" applyAlignment="1" applyProtection="1">
      <alignment horizontal="center" vertical="center"/>
      <protection locked="0"/>
    </xf>
    <xf numFmtId="164" fontId="3" fillId="0" borderId="58" xfId="57" applyNumberFormat="1" applyFont="1" applyFill="1" applyBorder="1" applyAlignment="1" applyProtection="1">
      <alignment horizontal="center" vertical="center"/>
      <protection locked="0"/>
    </xf>
    <xf numFmtId="164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3" fillId="0" borderId="62" xfId="57" applyNumberFormat="1" applyFont="1" applyFill="1" applyBorder="1" applyAlignment="1" applyProtection="1">
      <alignment horizontal="center" vertical="center"/>
      <protection locked="0"/>
    </xf>
    <xf numFmtId="1" fontId="8" fillId="0" borderId="63" xfId="57" applyNumberFormat="1" applyFont="1" applyFill="1" applyBorder="1" applyAlignment="1" applyProtection="1">
      <alignment horizontal="center" vertical="center"/>
      <protection locked="0"/>
    </xf>
    <xf numFmtId="1" fontId="15" fillId="40" borderId="64" xfId="57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0" borderId="30" xfId="57" applyNumberFormat="1" applyFont="1" applyFill="1" applyBorder="1" applyAlignment="1" applyProtection="1">
      <alignment horizontal="center" vertical="center"/>
      <protection locked="0"/>
    </xf>
    <xf numFmtId="164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24" xfId="57" applyNumberFormat="1" applyFont="1" applyFill="1" applyBorder="1" applyAlignment="1" applyProtection="1">
      <alignment horizontal="center" vertical="center"/>
      <protection locked="0"/>
    </xf>
    <xf numFmtId="164" fontId="7" fillId="39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23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0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>
      <alignment horizontal="center" vertical="center"/>
    </xf>
    <xf numFmtId="1" fontId="7" fillId="36" borderId="23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64" fontId="7" fillId="39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1" fontId="3" fillId="38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41" xfId="0" applyBorder="1" applyAlignment="1">
      <alignment/>
    </xf>
    <xf numFmtId="0" fontId="0" fillId="0" borderId="66" xfId="57" applyBorder="1">
      <alignment/>
      <protection/>
    </xf>
    <xf numFmtId="0" fontId="0" fillId="0" borderId="41" xfId="57" applyBorder="1">
      <alignment/>
      <protection/>
    </xf>
    <xf numFmtId="0" fontId="2" fillId="33" borderId="57" xfId="57" applyFont="1" applyFill="1" applyBorder="1" applyAlignment="1" applyProtection="1">
      <alignment horizontal="center" vertical="center"/>
      <protection locked="0"/>
    </xf>
    <xf numFmtId="0" fontId="2" fillId="33" borderId="67" xfId="57" applyFont="1" applyFill="1" applyBorder="1" applyAlignment="1" applyProtection="1">
      <alignment horizontal="center" vertical="center"/>
      <protection locked="0"/>
    </xf>
    <xf numFmtId="0" fontId="2" fillId="33" borderId="68" xfId="57" applyFont="1" applyFill="1" applyBorder="1" applyAlignment="1" applyProtection="1">
      <alignment horizontal="center" vertical="center"/>
      <protection locked="0"/>
    </xf>
    <xf numFmtId="0" fontId="2" fillId="33" borderId="59" xfId="57" applyFont="1" applyFill="1" applyBorder="1" applyAlignment="1" applyProtection="1">
      <alignment horizontal="center" vertical="center"/>
      <protection locked="0"/>
    </xf>
    <xf numFmtId="0" fontId="2" fillId="33" borderId="69" xfId="57" applyFont="1" applyFill="1" applyBorder="1" applyAlignment="1" applyProtection="1">
      <alignment horizontal="center" vertical="center"/>
      <protection locked="0"/>
    </xf>
    <xf numFmtId="0" fontId="2" fillId="33" borderId="28" xfId="57" applyFont="1" applyFill="1" applyBorder="1" applyAlignment="1" applyProtection="1">
      <alignment horizontal="center" vertical="center"/>
      <protection locked="0"/>
    </xf>
    <xf numFmtId="0" fontId="4" fillId="33" borderId="57" xfId="57" applyFont="1" applyFill="1" applyBorder="1" applyAlignment="1" applyProtection="1">
      <alignment horizontal="center" vertical="center"/>
      <protection locked="0"/>
    </xf>
    <xf numFmtId="0" fontId="4" fillId="33" borderId="67" xfId="57" applyFont="1" applyFill="1" applyBorder="1" applyAlignment="1" applyProtection="1">
      <alignment horizontal="center" vertical="center"/>
      <protection locked="0"/>
    </xf>
    <xf numFmtId="0" fontId="4" fillId="33" borderId="70" xfId="57" applyFont="1" applyFill="1" applyBorder="1" applyAlignment="1" applyProtection="1">
      <alignment horizontal="center" vertical="center"/>
      <protection locked="0"/>
    </xf>
    <xf numFmtId="0" fontId="5" fillId="33" borderId="18" xfId="57" applyFont="1" applyFill="1" applyBorder="1" applyAlignment="1" applyProtection="1">
      <alignment horizontal="center" vertical="center" textRotation="90"/>
      <protection locked="0"/>
    </xf>
    <xf numFmtId="0" fontId="5" fillId="33" borderId="26" xfId="57" applyFont="1" applyFill="1" applyBorder="1" applyAlignment="1" applyProtection="1">
      <alignment horizontal="center" vertical="center" textRotation="90"/>
      <protection locked="0"/>
    </xf>
    <xf numFmtId="0" fontId="5" fillId="33" borderId="42" xfId="57" applyFont="1" applyFill="1" applyBorder="1" applyAlignment="1" applyProtection="1">
      <alignment horizontal="center" vertical="center" textRotation="90"/>
      <protection locked="0"/>
    </xf>
    <xf numFmtId="0" fontId="12" fillId="33" borderId="1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1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2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7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3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4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18" xfId="57" applyFont="1" applyFill="1" applyBorder="1" applyAlignment="1" applyProtection="1">
      <alignment horizontal="center" vertical="center" textRotation="90"/>
      <protection locked="0"/>
    </xf>
    <xf numFmtId="0" fontId="13" fillId="33" borderId="26" xfId="57" applyFont="1" applyFill="1" applyBorder="1" applyAlignment="1" applyProtection="1">
      <alignment horizontal="center" vertical="center" textRotation="90"/>
      <protection locked="0"/>
    </xf>
    <xf numFmtId="0" fontId="13" fillId="33" borderId="42" xfId="57" applyFont="1" applyFill="1" applyBorder="1" applyAlignment="1" applyProtection="1">
      <alignment horizontal="center" vertical="center" textRotation="90"/>
      <protection locked="0"/>
    </xf>
    <xf numFmtId="0" fontId="13" fillId="33" borderId="23" xfId="57" applyFont="1" applyFill="1" applyBorder="1" applyAlignment="1" applyProtection="1">
      <alignment horizontal="center" vertical="center" textRotation="90"/>
      <protection locked="0"/>
    </xf>
    <xf numFmtId="0" fontId="13" fillId="33" borderId="54" xfId="57" applyFont="1" applyFill="1" applyBorder="1" applyAlignment="1" applyProtection="1">
      <alignment horizontal="center" vertical="center" textRotation="90"/>
      <protection locked="0"/>
    </xf>
    <xf numFmtId="0" fontId="2" fillId="33" borderId="57" xfId="57" applyFont="1" applyFill="1" applyBorder="1" applyAlignment="1" applyProtection="1">
      <alignment horizontal="center" vertical="center" wrapText="1"/>
      <protection locked="0"/>
    </xf>
    <xf numFmtId="0" fontId="0" fillId="0" borderId="67" xfId="57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12" fillId="33" borderId="19" xfId="57" applyFont="1" applyFill="1" applyBorder="1" applyAlignment="1" applyProtection="1">
      <alignment horizontal="center" vertical="center" textRotation="90" wrapText="1"/>
      <protection locked="0"/>
    </xf>
    <xf numFmtId="0" fontId="0" fillId="0" borderId="75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0" fontId="11" fillId="33" borderId="77" xfId="57" applyFont="1" applyFill="1" applyBorder="1" applyAlignment="1" applyProtection="1">
      <alignment horizontal="center" vertical="center"/>
      <protection locked="0"/>
    </xf>
    <xf numFmtId="0" fontId="11" fillId="33" borderId="78" xfId="57" applyFont="1" applyFill="1" applyBorder="1" applyAlignment="1" applyProtection="1">
      <alignment horizontal="center" vertical="center"/>
      <protection locked="0"/>
    </xf>
    <xf numFmtId="0" fontId="11" fillId="33" borderId="79" xfId="57" applyFont="1" applyFill="1" applyBorder="1" applyAlignment="1" applyProtection="1">
      <alignment horizontal="center" vertical="center"/>
      <protection locked="0"/>
    </xf>
    <xf numFmtId="0" fontId="10" fillId="33" borderId="77" xfId="57" applyFont="1" applyFill="1" applyBorder="1" applyAlignment="1" applyProtection="1">
      <alignment horizontal="center" vertical="center"/>
      <protection locked="0"/>
    </xf>
    <xf numFmtId="0" fontId="10" fillId="33" borderId="78" xfId="57" applyFont="1" applyFill="1" applyBorder="1" applyAlignment="1" applyProtection="1">
      <alignment horizontal="center" vertical="center"/>
      <protection locked="0"/>
    </xf>
    <xf numFmtId="0" fontId="10" fillId="33" borderId="14" xfId="57" applyFont="1" applyFill="1" applyBorder="1" applyAlignment="1" applyProtection="1">
      <alignment horizontal="center" vertical="center"/>
      <protection locked="0"/>
    </xf>
    <xf numFmtId="0" fontId="6" fillId="33" borderId="77" xfId="57" applyFont="1" applyFill="1" applyBorder="1" applyAlignment="1" applyProtection="1">
      <alignment horizontal="center" vertical="center"/>
      <protection locked="0"/>
    </xf>
    <xf numFmtId="0" fontId="6" fillId="33" borderId="14" xfId="57" applyFont="1" applyFill="1" applyBorder="1" applyAlignment="1" applyProtection="1">
      <alignment horizontal="center" vertical="center"/>
      <protection locked="0"/>
    </xf>
    <xf numFmtId="0" fontId="4" fillId="33" borderId="24" xfId="57" applyFont="1" applyFill="1" applyBorder="1" applyAlignment="1" applyProtection="1">
      <alignment horizontal="center" vertical="center" textRotation="90"/>
      <protection locked="0"/>
    </xf>
    <xf numFmtId="0" fontId="4" fillId="33" borderId="10" xfId="57" applyFont="1" applyFill="1" applyBorder="1" applyAlignment="1" applyProtection="1">
      <alignment horizontal="center" vertical="center" textRotation="90"/>
      <protection locked="0"/>
    </xf>
    <xf numFmtId="0" fontId="4" fillId="33" borderId="24" xfId="57" applyFont="1" applyFill="1" applyBorder="1" applyAlignment="1" applyProtection="1">
      <alignment horizontal="center" vertical="center"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5" fillId="33" borderId="68" xfId="57" applyFont="1" applyFill="1" applyBorder="1" applyAlignment="1" applyProtection="1">
      <alignment horizontal="center" vertical="center"/>
      <protection locked="0"/>
    </xf>
    <xf numFmtId="0" fontId="0" fillId="33" borderId="61" xfId="57" applyFill="1" applyBorder="1" applyProtection="1">
      <alignment/>
      <protection locked="0"/>
    </xf>
    <xf numFmtId="0" fontId="4" fillId="33" borderId="23" xfId="57" applyFont="1" applyFill="1" applyBorder="1" applyAlignment="1" applyProtection="1">
      <alignment horizontal="center" vertical="center"/>
      <protection locked="0"/>
    </xf>
    <xf numFmtId="0" fontId="4" fillId="33" borderId="30" xfId="57" applyFont="1" applyFill="1" applyBorder="1" applyAlignment="1" applyProtection="1">
      <alignment horizontal="center" vertical="center"/>
      <protection locked="0"/>
    </xf>
    <xf numFmtId="0" fontId="4" fillId="33" borderId="23" xfId="57" applyFont="1" applyFill="1" applyBorder="1" applyAlignment="1" applyProtection="1">
      <alignment horizontal="center" vertical="center" textRotation="90"/>
      <protection locked="0"/>
    </xf>
    <xf numFmtId="0" fontId="4" fillId="33" borderId="54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30" xfId="57" applyFont="1" applyFill="1" applyBorder="1" applyAlignment="1" applyProtection="1">
      <alignment horizontal="center" vertical="center" textRotation="90"/>
      <protection locked="0"/>
    </xf>
    <xf numFmtId="0" fontId="4" fillId="33" borderId="52" xfId="57" applyFont="1" applyFill="1" applyBorder="1" applyAlignment="1" applyProtection="1">
      <alignment horizontal="center" vertical="center" textRotation="90"/>
      <protection locked="0"/>
    </xf>
    <xf numFmtId="0" fontId="2" fillId="33" borderId="57" xfId="57" applyFont="1" applyFill="1" applyBorder="1" applyAlignment="1" applyProtection="1">
      <alignment horizontal="center" vertical="center" textRotation="92"/>
      <protection locked="0"/>
    </xf>
    <xf numFmtId="0" fontId="2" fillId="33" borderId="67" xfId="57" applyFont="1" applyFill="1" applyBorder="1" applyAlignment="1" applyProtection="1">
      <alignment horizontal="center" vertical="center" textRotation="92"/>
      <protection locked="0"/>
    </xf>
    <xf numFmtId="0" fontId="2" fillId="33" borderId="70" xfId="57" applyFont="1" applyFill="1" applyBorder="1" applyAlignment="1" applyProtection="1">
      <alignment horizontal="center" vertical="center" textRotation="92"/>
      <protection locked="0"/>
    </xf>
    <xf numFmtId="0" fontId="9" fillId="33" borderId="17" xfId="52" applyFill="1" applyBorder="1" applyAlignment="1" applyProtection="1">
      <alignment horizontal="center" vertical="center"/>
      <protection locked="0"/>
    </xf>
    <xf numFmtId="0" fontId="9" fillId="33" borderId="73" xfId="52" applyFill="1" applyBorder="1" applyAlignment="1" applyProtection="1">
      <alignment horizontal="center" vertical="center"/>
      <protection locked="0"/>
    </xf>
    <xf numFmtId="0" fontId="9" fillId="33" borderId="74" xfId="52" applyFill="1" applyBorder="1" applyAlignment="1" applyProtection="1">
      <alignment horizontal="center" vertical="center"/>
      <protection locked="0"/>
    </xf>
    <xf numFmtId="0" fontId="2" fillId="33" borderId="80" xfId="57" applyFont="1" applyFill="1" applyBorder="1" applyAlignment="1" applyProtection="1">
      <alignment horizontal="center" vertical="center"/>
      <protection locked="0"/>
    </xf>
    <xf numFmtId="0" fontId="2" fillId="33" borderId="49" xfId="57" applyFont="1" applyFill="1" applyBorder="1" applyAlignment="1" applyProtection="1">
      <alignment horizontal="center" vertical="center"/>
      <protection locked="0"/>
    </xf>
    <xf numFmtId="0" fontId="2" fillId="33" borderId="62" xfId="57" applyFont="1" applyFill="1" applyBorder="1" applyAlignment="1" applyProtection="1">
      <alignment horizontal="center" vertical="center"/>
      <protection locked="0"/>
    </xf>
    <xf numFmtId="0" fontId="2" fillId="33" borderId="72" xfId="57" applyFont="1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44" xfId="57" applyFont="1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33" borderId="48" xfId="57" applyFont="1" applyFill="1" applyBorder="1" applyAlignment="1" applyProtection="1">
      <alignment horizontal="center" vertical="center"/>
      <protection locked="0"/>
    </xf>
    <xf numFmtId="0" fontId="4" fillId="33" borderId="68" xfId="57" applyFont="1" applyFill="1" applyBorder="1" applyAlignment="1" applyProtection="1">
      <alignment horizontal="center" vertical="center"/>
      <protection locked="0"/>
    </xf>
    <xf numFmtId="0" fontId="2" fillId="33" borderId="89" xfId="57" applyFont="1" applyFill="1" applyBorder="1" applyAlignment="1" applyProtection="1">
      <alignment horizontal="center" vertical="center"/>
      <protection locked="0"/>
    </xf>
    <xf numFmtId="0" fontId="2" fillId="33" borderId="74" xfId="57" applyFont="1" applyFill="1" applyBorder="1" applyAlignment="1" applyProtection="1">
      <alignment horizontal="center" vertical="center"/>
      <protection locked="0"/>
    </xf>
    <xf numFmtId="0" fontId="2" fillId="33" borderId="87" xfId="57" applyFont="1" applyFill="1" applyBorder="1" applyAlignment="1" applyProtection="1">
      <alignment horizontal="center" vertical="center"/>
      <protection locked="0"/>
    </xf>
    <xf numFmtId="0" fontId="2" fillId="33" borderId="63" xfId="57" applyFont="1" applyFill="1" applyBorder="1" applyAlignment="1" applyProtection="1">
      <alignment horizontal="center" vertical="center"/>
      <protection locked="0"/>
    </xf>
    <xf numFmtId="0" fontId="2" fillId="33" borderId="90" xfId="57" applyFont="1" applyFill="1" applyBorder="1" applyAlignment="1" applyProtection="1">
      <alignment horizontal="center" vertical="center"/>
      <protection locked="0"/>
    </xf>
    <xf numFmtId="0" fontId="2" fillId="33" borderId="12" xfId="57" applyFont="1" applyFill="1" applyBorder="1" applyAlignment="1" applyProtection="1">
      <alignment horizontal="center" vertical="center"/>
      <protection locked="0"/>
    </xf>
    <xf numFmtId="0" fontId="2" fillId="33" borderId="88" xfId="57" applyFont="1" applyFill="1" applyBorder="1" applyAlignment="1" applyProtection="1">
      <alignment horizontal="center" vertical="center"/>
      <protection locked="0"/>
    </xf>
    <xf numFmtId="1" fontId="7" fillId="34" borderId="91" xfId="57" applyNumberFormat="1" applyFont="1" applyFill="1" applyBorder="1" applyAlignment="1" applyProtection="1">
      <alignment horizontal="center" vertical="center"/>
      <protection locked="0"/>
    </xf>
    <xf numFmtId="1" fontId="7" fillId="34" borderId="92" xfId="57" applyNumberFormat="1" applyFont="1" applyFill="1" applyBorder="1" applyAlignment="1" applyProtection="1">
      <alignment horizontal="center" vertical="center"/>
      <protection locked="0"/>
    </xf>
    <xf numFmtId="1" fontId="7" fillId="34" borderId="15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64" fontId="7" fillId="34" borderId="16" xfId="57" applyNumberFormat="1" applyFont="1" applyFill="1" applyBorder="1" applyAlignment="1" applyProtection="1">
      <alignment horizontal="center" vertical="center"/>
      <protection locked="0"/>
    </xf>
    <xf numFmtId="164" fontId="7" fillId="34" borderId="17" xfId="57" applyNumberFormat="1" applyFont="1" applyFill="1" applyBorder="1" applyAlignment="1" applyProtection="1">
      <alignment horizontal="center" vertical="center"/>
      <protection locked="0"/>
    </xf>
    <xf numFmtId="0" fontId="4" fillId="33" borderId="86" xfId="57" applyFont="1" applyFill="1" applyBorder="1" applyAlignment="1" applyProtection="1">
      <alignment horizontal="center" vertical="center"/>
      <protection locked="0"/>
    </xf>
    <xf numFmtId="0" fontId="4" fillId="33" borderId="82" xfId="57" applyFont="1" applyFill="1" applyBorder="1" applyAlignment="1" applyProtection="1">
      <alignment horizontal="center" vertical="center"/>
      <protection locked="0"/>
    </xf>
    <xf numFmtId="0" fontId="4" fillId="33" borderId="87" xfId="57" applyFont="1" applyFill="1" applyBorder="1" applyAlignment="1" applyProtection="1">
      <alignment horizontal="center" vertical="center"/>
      <protection locked="0"/>
    </xf>
    <xf numFmtId="0" fontId="4" fillId="33" borderId="85" xfId="57" applyFont="1" applyFill="1" applyBorder="1" applyAlignment="1" applyProtection="1">
      <alignment horizontal="center" vertical="center"/>
      <protection locked="0"/>
    </xf>
    <xf numFmtId="164" fontId="7" fillId="34" borderId="48" xfId="57" applyNumberFormat="1" applyFont="1" applyFill="1" applyBorder="1" applyAlignment="1" applyProtection="1">
      <alignment horizontal="center" vertical="center"/>
      <protection locked="0"/>
    </xf>
    <xf numFmtId="164" fontId="7" fillId="34" borderId="91" xfId="57" applyNumberFormat="1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 vertical="center"/>
    </xf>
    <xf numFmtId="1" fontId="7" fillId="34" borderId="79" xfId="57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1" fontId="7" fillId="36" borderId="58" xfId="57" applyNumberFormat="1" applyFont="1" applyFill="1" applyBorder="1" applyAlignment="1" applyProtection="1">
      <alignment horizontal="center" vertical="center"/>
      <protection locked="0"/>
    </xf>
    <xf numFmtId="1" fontId="7" fillId="36" borderId="65" xfId="57" applyNumberFormat="1" applyFont="1" applyFill="1" applyBorder="1" applyAlignment="1" applyProtection="1">
      <alignment horizontal="center" vertical="center"/>
      <protection locked="0"/>
    </xf>
    <xf numFmtId="164" fontId="7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39" borderId="30" xfId="57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1" fontId="7" fillId="34" borderId="58" xfId="57" applyNumberFormat="1" applyFont="1" applyFill="1" applyBorder="1" applyAlignment="1" applyProtection="1">
      <alignment horizontal="center" vertical="center"/>
      <protection locked="0"/>
    </xf>
    <xf numFmtId="1" fontId="7" fillId="34" borderId="65" xfId="57" applyNumberFormat="1" applyFont="1" applyFill="1" applyBorder="1" applyAlignment="1" applyProtection="1">
      <alignment horizontal="center" vertical="center"/>
      <protection locked="0"/>
    </xf>
    <xf numFmtId="1" fontId="7" fillId="41" borderId="23" xfId="57" applyNumberFormat="1" applyFont="1" applyFill="1" applyBorder="1" applyAlignment="1" applyProtection="1">
      <alignment horizontal="center" vertical="center"/>
      <protection locked="0"/>
    </xf>
    <xf numFmtId="1" fontId="7" fillId="41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3" xfId="57" applyNumberFormat="1" applyFont="1" applyFill="1" applyBorder="1" applyAlignment="1" applyProtection="1">
      <alignment horizontal="center" vertical="center"/>
      <protection locked="0"/>
    </xf>
    <xf numFmtId="164" fontId="7" fillId="34" borderId="24" xfId="57" applyNumberFormat="1" applyFont="1" applyFill="1" applyBorder="1" applyAlignment="1" applyProtection="1">
      <alignment horizontal="center" vertical="center"/>
      <protection locked="0"/>
    </xf>
    <xf numFmtId="164" fontId="7" fillId="34" borderId="30" xfId="57" applyNumberFormat="1" applyFont="1" applyFill="1" applyBorder="1" applyAlignment="1" applyProtection="1">
      <alignment horizontal="center" vertical="center"/>
      <protection locked="0"/>
    </xf>
    <xf numFmtId="1" fontId="7" fillId="34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58" xfId="57" applyNumberFormat="1" applyFont="1" applyFill="1" applyBorder="1" applyAlignment="1" applyProtection="1">
      <alignment horizontal="center" vertical="center"/>
      <protection locked="0"/>
    </xf>
    <xf numFmtId="1" fontId="7" fillId="0" borderId="65" xfId="57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" fontId="7" fillId="0" borderId="30" xfId="57" applyNumberFormat="1" applyFont="1" applyFill="1" applyBorder="1" applyAlignment="1" applyProtection="1">
      <alignment horizontal="center" vertical="center"/>
      <protection locked="0"/>
    </xf>
    <xf numFmtId="164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58" xfId="57" applyNumberFormat="1" applyFont="1" applyFill="1" applyBorder="1" applyAlignment="1" applyProtection="1">
      <alignment horizontal="center" vertical="center"/>
      <protection locked="0"/>
    </xf>
    <xf numFmtId="164" fontId="0" fillId="0" borderId="65" xfId="0" applyNumberFormat="1" applyBorder="1" applyAlignment="1">
      <alignment horizontal="center" vertical="center"/>
    </xf>
    <xf numFmtId="164" fontId="7" fillId="36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1" fontId="7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43" borderId="32" xfId="57" applyNumberFormat="1" applyFont="1" applyFill="1" applyBorder="1" applyAlignment="1" applyProtection="1">
      <alignment horizontal="center" vertical="center"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64" fontId="7" fillId="43" borderId="32" xfId="57" applyNumberFormat="1" applyFont="1" applyFill="1" applyBorder="1" applyAlignment="1" applyProtection="1">
      <alignment horizontal="center" vertical="center"/>
      <protection locked="0"/>
    </xf>
    <xf numFmtId="164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50" xfId="57" applyNumberFormat="1" applyFont="1" applyFill="1" applyBorder="1" applyAlignment="1" applyProtection="1">
      <alignment horizontal="center" vertical="center"/>
      <protection locked="0"/>
    </xf>
    <xf numFmtId="0" fontId="0" fillId="0" borderId="64" xfId="57" applyBorder="1" applyAlignment="1" applyProtection="1">
      <alignment horizontal="center" vertical="center"/>
      <protection locked="0"/>
    </xf>
    <xf numFmtId="164" fontId="7" fillId="43" borderId="34" xfId="57" applyNumberFormat="1" applyFont="1" applyFill="1" applyBorder="1" applyAlignment="1" applyProtection="1">
      <alignment horizontal="center" vertical="center"/>
      <protection locked="0"/>
    </xf>
    <xf numFmtId="164" fontId="7" fillId="43" borderId="50" xfId="57" applyNumberFormat="1" applyFont="1" applyFill="1" applyBorder="1" applyAlignment="1" applyProtection="1">
      <alignment horizontal="center" vertical="center"/>
      <protection locked="0"/>
    </xf>
    <xf numFmtId="164" fontId="7" fillId="35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1" fontId="7" fillId="35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7" fillId="33" borderId="95" xfId="57" applyNumberFormat="1" applyFont="1" applyFill="1" applyBorder="1" applyAlignment="1" applyProtection="1">
      <alignment horizontal="center" vertical="center"/>
      <protection locked="0"/>
    </xf>
    <xf numFmtId="1" fontId="7" fillId="33" borderId="96" xfId="57" applyNumberFormat="1" applyFont="1" applyFill="1" applyBorder="1" applyAlignment="1" applyProtection="1">
      <alignment horizontal="center" vertical="center"/>
      <protection locked="0"/>
    </xf>
    <xf numFmtId="164" fontId="7" fillId="33" borderId="94" xfId="57" applyNumberFormat="1" applyFont="1" applyFill="1" applyBorder="1" applyAlignment="1" applyProtection="1">
      <alignment horizontal="center" vertical="center"/>
      <protection locked="0"/>
    </xf>
    <xf numFmtId="164" fontId="7" fillId="33" borderId="45" xfId="57" applyNumberFormat="1" applyFont="1" applyFill="1" applyBorder="1" applyAlignment="1" applyProtection="1">
      <alignment horizontal="center" vertical="center"/>
      <protection locked="0"/>
    </xf>
    <xf numFmtId="164" fontId="7" fillId="33" borderId="46" xfId="57" applyNumberFormat="1" applyFont="1" applyFill="1" applyBorder="1" applyAlignment="1" applyProtection="1">
      <alignment horizontal="center" vertical="center"/>
      <protection locked="0"/>
    </xf>
    <xf numFmtId="164" fontId="7" fillId="33" borderId="97" xfId="57" applyNumberFormat="1" applyFont="1" applyFill="1" applyBorder="1" applyAlignment="1" applyProtection="1">
      <alignment horizontal="center" vertical="center"/>
      <protection locked="0"/>
    </xf>
    <xf numFmtId="164" fontId="7" fillId="33" borderId="47" xfId="5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0</xdr:row>
      <xdr:rowOff>47625</xdr:rowOff>
    </xdr:from>
    <xdr:to>
      <xdr:col>23</xdr:col>
      <xdr:colOff>685800</xdr:colOff>
      <xdr:row>2</xdr:row>
      <xdr:rowOff>19050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47625"/>
          <a:ext cx="514350" cy="485775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95250</xdr:colOff>
      <xdr:row>33</xdr:row>
      <xdr:rowOff>57150</xdr:rowOff>
    </xdr:from>
    <xdr:to>
      <xdr:col>23</xdr:col>
      <xdr:colOff>733425</xdr:colOff>
      <xdr:row>36</xdr:row>
      <xdr:rowOff>85725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7353300"/>
          <a:ext cx="638175" cy="59055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86" zoomScaleNormal="86" zoomScalePageLayoutView="69" workbookViewId="0" topLeftCell="A1">
      <selection activeCell="A46" sqref="A46:B46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7.57421875" style="1" customWidth="1"/>
    <col min="4" max="4" width="6.57421875" style="1" customWidth="1"/>
    <col min="5" max="5" width="6.7109375" style="1" customWidth="1"/>
    <col min="6" max="6" width="6.8515625" style="1" customWidth="1"/>
    <col min="7" max="7" width="7.57421875" style="1" customWidth="1"/>
    <col min="8" max="8" width="7.7109375" style="1" customWidth="1"/>
    <col min="9" max="9" width="7.8515625" style="1" customWidth="1"/>
    <col min="10" max="10" width="9.00390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2" width="6.57421875" style="1" customWidth="1"/>
    <col min="23" max="23" width="7.140625" style="1" customWidth="1"/>
    <col min="24" max="24" width="13.28125" style="1" customWidth="1"/>
    <col min="25" max="16384" width="9.140625" style="1" customWidth="1"/>
  </cols>
  <sheetData>
    <row r="1" spans="1:24" ht="20.25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7"/>
      <c r="K1" s="228" t="s">
        <v>1</v>
      </c>
      <c r="L1" s="229"/>
      <c r="M1" s="229"/>
      <c r="N1" s="229"/>
      <c r="O1" s="230"/>
      <c r="P1" s="214" t="s">
        <v>71</v>
      </c>
      <c r="Q1" s="214" t="s">
        <v>72</v>
      </c>
      <c r="R1" s="231" t="s">
        <v>17</v>
      </c>
      <c r="S1" s="232"/>
      <c r="T1" s="219" t="s">
        <v>65</v>
      </c>
      <c r="U1" s="220"/>
      <c r="V1" s="221"/>
      <c r="W1" s="205" t="s">
        <v>18</v>
      </c>
      <c r="X1" s="237"/>
    </row>
    <row r="2" spans="1:24" ht="20.25" customHeight="1">
      <c r="A2" s="239" t="s">
        <v>2</v>
      </c>
      <c r="B2" s="235"/>
      <c r="C2" s="235"/>
      <c r="D2" s="235"/>
      <c r="E2" s="235"/>
      <c r="F2" s="235"/>
      <c r="G2" s="240"/>
      <c r="H2" s="239" t="s">
        <v>62</v>
      </c>
      <c r="I2" s="235"/>
      <c r="J2" s="236"/>
      <c r="K2" s="241" t="s">
        <v>12</v>
      </c>
      <c r="L2" s="233" t="s">
        <v>16</v>
      </c>
      <c r="M2" s="233" t="s">
        <v>15</v>
      </c>
      <c r="N2" s="233" t="s">
        <v>14</v>
      </c>
      <c r="O2" s="243" t="s">
        <v>13</v>
      </c>
      <c r="P2" s="215"/>
      <c r="Q2" s="215"/>
      <c r="R2" s="217" t="s">
        <v>70</v>
      </c>
      <c r="S2" s="217" t="s">
        <v>69</v>
      </c>
      <c r="T2" s="208" t="s">
        <v>77</v>
      </c>
      <c r="U2" s="211" t="s">
        <v>76</v>
      </c>
      <c r="V2" s="222" t="s">
        <v>75</v>
      </c>
      <c r="W2" s="206"/>
      <c r="X2" s="238"/>
    </row>
    <row r="3" spans="1:24" ht="18" customHeight="1">
      <c r="A3" s="241" t="s">
        <v>12</v>
      </c>
      <c r="B3" s="233" t="s">
        <v>64</v>
      </c>
      <c r="C3" s="233" t="s">
        <v>11</v>
      </c>
      <c r="D3" s="233" t="s">
        <v>10</v>
      </c>
      <c r="E3" s="233" t="s">
        <v>9</v>
      </c>
      <c r="F3" s="233" t="s">
        <v>8</v>
      </c>
      <c r="G3" s="245" t="s">
        <v>7</v>
      </c>
      <c r="H3" s="241" t="s">
        <v>4</v>
      </c>
      <c r="I3" s="235" t="s">
        <v>3</v>
      </c>
      <c r="J3" s="236"/>
      <c r="K3" s="241"/>
      <c r="L3" s="233"/>
      <c r="M3" s="233"/>
      <c r="N3" s="233"/>
      <c r="O3" s="243"/>
      <c r="P3" s="215"/>
      <c r="Q3" s="215"/>
      <c r="R3" s="217"/>
      <c r="S3" s="217"/>
      <c r="T3" s="209"/>
      <c r="U3" s="212"/>
      <c r="V3" s="223"/>
      <c r="W3" s="206"/>
      <c r="X3" s="171" t="s">
        <v>68</v>
      </c>
    </row>
    <row r="4" spans="1:24" ht="18.75" customHeight="1" thickBot="1">
      <c r="A4" s="242"/>
      <c r="B4" s="234"/>
      <c r="C4" s="234"/>
      <c r="D4" s="234"/>
      <c r="E4" s="234"/>
      <c r="F4" s="234"/>
      <c r="G4" s="246"/>
      <c r="H4" s="242"/>
      <c r="I4" s="2" t="s">
        <v>6</v>
      </c>
      <c r="J4" s="3" t="s">
        <v>5</v>
      </c>
      <c r="K4" s="242"/>
      <c r="L4" s="234"/>
      <c r="M4" s="234"/>
      <c r="N4" s="234"/>
      <c r="O4" s="244"/>
      <c r="P4" s="216"/>
      <c r="Q4" s="216"/>
      <c r="R4" s="218"/>
      <c r="S4" s="218"/>
      <c r="T4" s="210"/>
      <c r="U4" s="213"/>
      <c r="V4" s="224"/>
      <c r="W4" s="207"/>
      <c r="X4" s="4" t="s">
        <v>63</v>
      </c>
    </row>
    <row r="5" spans="1:24" ht="15.75" customHeight="1">
      <c r="A5" s="5">
        <f>SUM(B5:G5)</f>
        <v>143026</v>
      </c>
      <c r="B5" s="6">
        <v>557</v>
      </c>
      <c r="C5" s="6">
        <v>16961</v>
      </c>
      <c r="D5" s="6">
        <v>947</v>
      </c>
      <c r="E5" s="6">
        <v>1527</v>
      </c>
      <c r="F5" s="6">
        <v>3466</v>
      </c>
      <c r="G5" s="6">
        <v>119568</v>
      </c>
      <c r="H5" s="9">
        <v>1374</v>
      </c>
      <c r="I5" s="9">
        <v>40103</v>
      </c>
      <c r="J5" s="9">
        <v>101549</v>
      </c>
      <c r="K5" s="7">
        <f>SUM(L5:O5)</f>
        <v>47</v>
      </c>
      <c r="L5" s="8">
        <v>11</v>
      </c>
      <c r="M5" s="8">
        <v>12</v>
      </c>
      <c r="N5" s="8">
        <v>15</v>
      </c>
      <c r="O5" s="131">
        <v>9</v>
      </c>
      <c r="P5" s="140">
        <v>218</v>
      </c>
      <c r="Q5" s="10">
        <v>4</v>
      </c>
      <c r="R5" s="7">
        <v>3</v>
      </c>
      <c r="S5" s="9">
        <v>1</v>
      </c>
      <c r="T5" s="11">
        <v>83.2</v>
      </c>
      <c r="U5" s="162">
        <v>76.4</v>
      </c>
      <c r="V5" s="11">
        <v>104.4</v>
      </c>
      <c r="W5" s="10">
        <v>16692</v>
      </c>
      <c r="X5" s="12" t="s">
        <v>19</v>
      </c>
    </row>
    <row r="6" spans="1:24" ht="15.75" customHeight="1">
      <c r="A6" s="13">
        <f>SUM(B6:G6)</f>
        <v>19469</v>
      </c>
      <c r="B6" s="14">
        <v>133</v>
      </c>
      <c r="C6" s="14">
        <v>1748</v>
      </c>
      <c r="D6" s="14">
        <v>79</v>
      </c>
      <c r="E6" s="14">
        <v>439</v>
      </c>
      <c r="F6" s="14">
        <v>538</v>
      </c>
      <c r="G6" s="15">
        <v>16532</v>
      </c>
      <c r="H6" s="16">
        <v>469</v>
      </c>
      <c r="I6" s="17">
        <v>13864</v>
      </c>
      <c r="J6" s="18">
        <v>5136</v>
      </c>
      <c r="K6" s="19">
        <f>SUM(L6:O6)</f>
        <v>14</v>
      </c>
      <c r="L6" s="20">
        <v>2</v>
      </c>
      <c r="M6" s="20">
        <v>2</v>
      </c>
      <c r="N6" s="20">
        <v>2</v>
      </c>
      <c r="O6" s="132">
        <v>8</v>
      </c>
      <c r="P6" s="141">
        <v>51</v>
      </c>
      <c r="Q6" s="21"/>
      <c r="R6" s="19"/>
      <c r="S6" s="22"/>
      <c r="T6" s="23">
        <v>32</v>
      </c>
      <c r="U6" s="163">
        <v>29.4</v>
      </c>
      <c r="V6" s="23">
        <v>40.5</v>
      </c>
      <c r="W6" s="24">
        <v>1682</v>
      </c>
      <c r="X6" s="25" t="s">
        <v>60</v>
      </c>
    </row>
    <row r="7" spans="1:24" ht="15.75" customHeight="1">
      <c r="A7" s="84">
        <f aca="true" t="shared" si="0" ref="A7:A17">SUM(B7:G7)</f>
        <v>15123</v>
      </c>
      <c r="B7" s="85">
        <v>105</v>
      </c>
      <c r="C7" s="85">
        <v>1053</v>
      </c>
      <c r="D7" s="85">
        <v>39</v>
      </c>
      <c r="E7" s="27">
        <v>322</v>
      </c>
      <c r="F7" s="27">
        <v>407</v>
      </c>
      <c r="G7" s="28">
        <v>13197</v>
      </c>
      <c r="H7" s="5">
        <v>321</v>
      </c>
      <c r="I7" s="29">
        <v>11520</v>
      </c>
      <c r="J7" s="30">
        <v>3282</v>
      </c>
      <c r="K7" s="5">
        <f>SUM(L7:O7)</f>
        <v>9</v>
      </c>
      <c r="L7" s="31">
        <v>2</v>
      </c>
      <c r="M7" s="31">
        <v>4</v>
      </c>
      <c r="N7" s="31">
        <v>2</v>
      </c>
      <c r="O7" s="133">
        <v>1</v>
      </c>
      <c r="P7" s="142">
        <v>51</v>
      </c>
      <c r="Q7" s="32"/>
      <c r="R7" s="5"/>
      <c r="S7" s="30"/>
      <c r="T7" s="33">
        <v>21.3</v>
      </c>
      <c r="U7" s="164">
        <v>19.6</v>
      </c>
      <c r="V7" s="33">
        <v>27.7</v>
      </c>
      <c r="W7" s="32">
        <v>1658</v>
      </c>
      <c r="X7" s="34" t="s">
        <v>61</v>
      </c>
    </row>
    <row r="8" spans="1:24" ht="15" customHeight="1">
      <c r="A8" s="13">
        <f t="shared" si="0"/>
        <v>12045</v>
      </c>
      <c r="B8" s="14">
        <v>74</v>
      </c>
      <c r="C8" s="14">
        <v>454</v>
      </c>
      <c r="D8" s="14">
        <v>18</v>
      </c>
      <c r="E8" s="14">
        <v>261</v>
      </c>
      <c r="F8" s="14">
        <v>346</v>
      </c>
      <c r="G8" s="15">
        <v>10892</v>
      </c>
      <c r="H8" s="13">
        <v>230</v>
      </c>
      <c r="I8" s="35">
        <v>10059</v>
      </c>
      <c r="J8" s="36">
        <v>1756</v>
      </c>
      <c r="K8" s="19">
        <f>SUM(L8:O8)</f>
        <v>1</v>
      </c>
      <c r="L8" s="17">
        <v>0</v>
      </c>
      <c r="M8" s="17">
        <v>1</v>
      </c>
      <c r="N8" s="17">
        <v>0</v>
      </c>
      <c r="O8" s="48">
        <v>0</v>
      </c>
      <c r="P8" s="66">
        <v>63</v>
      </c>
      <c r="Q8" s="21"/>
      <c r="R8" s="16"/>
      <c r="S8" s="18"/>
      <c r="T8" s="37">
        <v>18.9</v>
      </c>
      <c r="U8" s="165">
        <v>17.5</v>
      </c>
      <c r="V8" s="160">
        <v>18.8</v>
      </c>
      <c r="W8" s="24">
        <v>1980</v>
      </c>
      <c r="X8" s="25" t="s">
        <v>73</v>
      </c>
    </row>
    <row r="9" spans="1:24" ht="15.75" customHeight="1">
      <c r="A9" s="84">
        <f t="shared" si="0"/>
        <v>152525</v>
      </c>
      <c r="B9" s="85">
        <v>772</v>
      </c>
      <c r="C9" s="85">
        <v>16034</v>
      </c>
      <c r="D9" s="85">
        <v>1054</v>
      </c>
      <c r="E9" s="85">
        <v>1766</v>
      </c>
      <c r="F9" s="85">
        <v>3580</v>
      </c>
      <c r="G9" s="86">
        <v>129319</v>
      </c>
      <c r="H9" s="84">
        <v>2119</v>
      </c>
      <c r="I9" s="87">
        <v>45845</v>
      </c>
      <c r="J9" s="88">
        <v>104561</v>
      </c>
      <c r="K9" s="56">
        <f>SUM(L9:O9)</f>
        <v>62</v>
      </c>
      <c r="L9" s="59">
        <v>19</v>
      </c>
      <c r="M9" s="59">
        <v>11</v>
      </c>
      <c r="N9" s="59">
        <v>13</v>
      </c>
      <c r="O9" s="61">
        <v>19</v>
      </c>
      <c r="P9" s="62">
        <v>294</v>
      </c>
      <c r="Q9" s="62">
        <v>4</v>
      </c>
      <c r="R9" s="56">
        <v>2</v>
      </c>
      <c r="S9" s="60">
        <v>2</v>
      </c>
      <c r="T9" s="170">
        <v>156.1</v>
      </c>
      <c r="U9" s="172">
        <v>143.4</v>
      </c>
      <c r="V9" s="173">
        <v>163.3</v>
      </c>
      <c r="W9" s="94">
        <f>8825-1669</f>
        <v>7156</v>
      </c>
      <c r="X9" s="95" t="s">
        <v>20</v>
      </c>
    </row>
    <row r="10" spans="1:24" ht="15.75" customHeight="1">
      <c r="A10" s="13">
        <f t="shared" si="0"/>
        <v>19570</v>
      </c>
      <c r="B10" s="14">
        <v>157</v>
      </c>
      <c r="C10" s="14">
        <v>734</v>
      </c>
      <c r="D10" s="14">
        <v>63</v>
      </c>
      <c r="E10" s="14">
        <v>342</v>
      </c>
      <c r="F10" s="14">
        <v>675</v>
      </c>
      <c r="G10" s="15">
        <v>17599</v>
      </c>
      <c r="H10" s="13">
        <v>324</v>
      </c>
      <c r="I10" s="35">
        <v>15589</v>
      </c>
      <c r="J10" s="36">
        <v>3657</v>
      </c>
      <c r="K10" s="19">
        <f aca="true" t="shared" si="1" ref="K10:K17">SUM(L10:O10)</f>
        <v>7</v>
      </c>
      <c r="L10" s="17">
        <v>4</v>
      </c>
      <c r="M10" s="17">
        <v>1</v>
      </c>
      <c r="N10" s="17">
        <v>1</v>
      </c>
      <c r="O10" s="48">
        <v>1</v>
      </c>
      <c r="P10" s="66">
        <v>140</v>
      </c>
      <c r="Q10" s="21"/>
      <c r="R10" s="16">
        <v>1</v>
      </c>
      <c r="S10" s="18"/>
      <c r="T10" s="37">
        <v>22</v>
      </c>
      <c r="U10" s="165">
        <v>20</v>
      </c>
      <c r="V10" s="160">
        <v>20</v>
      </c>
      <c r="W10" s="24">
        <v>1669</v>
      </c>
      <c r="X10" s="25" t="s">
        <v>59</v>
      </c>
    </row>
    <row r="11" spans="1:24" ht="15.75" customHeight="1">
      <c r="A11" s="84">
        <f t="shared" si="0"/>
        <v>66838</v>
      </c>
      <c r="B11" s="85">
        <v>317</v>
      </c>
      <c r="C11" s="85">
        <v>7885</v>
      </c>
      <c r="D11" s="85">
        <v>336</v>
      </c>
      <c r="E11" s="85">
        <v>434</v>
      </c>
      <c r="F11" s="85">
        <v>1507</v>
      </c>
      <c r="G11" s="86">
        <v>56359</v>
      </c>
      <c r="H11" s="84">
        <v>479</v>
      </c>
      <c r="I11" s="87">
        <v>23965</v>
      </c>
      <c r="J11" s="88">
        <v>42394</v>
      </c>
      <c r="K11" s="56">
        <f t="shared" si="1"/>
        <v>31</v>
      </c>
      <c r="L11" s="59">
        <v>11</v>
      </c>
      <c r="M11" s="59">
        <v>10</v>
      </c>
      <c r="N11" s="59">
        <v>5</v>
      </c>
      <c r="O11" s="61">
        <v>5</v>
      </c>
      <c r="P11" s="62">
        <v>59</v>
      </c>
      <c r="Q11" s="62">
        <v>1</v>
      </c>
      <c r="R11" s="56"/>
      <c r="S11" s="60">
        <v>1</v>
      </c>
      <c r="T11" s="170">
        <v>33.5</v>
      </c>
      <c r="U11" s="172">
        <v>30.8</v>
      </c>
      <c r="V11" s="173">
        <v>51.9</v>
      </c>
      <c r="W11" s="94">
        <v>1896</v>
      </c>
      <c r="X11" s="95" t="s">
        <v>21</v>
      </c>
    </row>
    <row r="12" spans="1:24" ht="15.75" customHeight="1">
      <c r="A12" s="13">
        <f t="shared" si="0"/>
        <v>20271</v>
      </c>
      <c r="B12" s="14">
        <v>101</v>
      </c>
      <c r="C12" s="14">
        <v>1830</v>
      </c>
      <c r="D12" s="14">
        <v>76</v>
      </c>
      <c r="E12" s="14">
        <v>367</v>
      </c>
      <c r="F12" s="14">
        <v>487</v>
      </c>
      <c r="G12" s="15">
        <v>17410</v>
      </c>
      <c r="H12" s="13">
        <v>319</v>
      </c>
      <c r="I12" s="35">
        <v>11981</v>
      </c>
      <c r="J12" s="36">
        <v>7971</v>
      </c>
      <c r="K12" s="19">
        <f t="shared" si="1"/>
        <v>10</v>
      </c>
      <c r="L12" s="17">
        <v>4</v>
      </c>
      <c r="M12" s="17">
        <v>2</v>
      </c>
      <c r="N12" s="17">
        <v>3</v>
      </c>
      <c r="O12" s="48">
        <v>1</v>
      </c>
      <c r="P12" s="66">
        <v>26</v>
      </c>
      <c r="Q12" s="21">
        <v>1</v>
      </c>
      <c r="R12" s="16">
        <v>1</v>
      </c>
      <c r="S12" s="18"/>
      <c r="T12" s="37">
        <v>21.4</v>
      </c>
      <c r="U12" s="165">
        <v>19.7</v>
      </c>
      <c r="V12" s="160">
        <v>28.3</v>
      </c>
      <c r="W12" s="24">
        <v>1767</v>
      </c>
      <c r="X12" s="25" t="s">
        <v>52</v>
      </c>
    </row>
    <row r="13" spans="1:24" ht="15.75" customHeight="1">
      <c r="A13" s="84">
        <f t="shared" si="0"/>
        <v>31279</v>
      </c>
      <c r="B13" s="85">
        <v>227</v>
      </c>
      <c r="C13" s="85">
        <v>3088</v>
      </c>
      <c r="D13" s="85">
        <v>234</v>
      </c>
      <c r="E13" s="85">
        <v>529</v>
      </c>
      <c r="F13" s="85">
        <v>875</v>
      </c>
      <c r="G13" s="86">
        <v>26326</v>
      </c>
      <c r="H13" s="84">
        <v>493</v>
      </c>
      <c r="I13" s="87">
        <v>15314</v>
      </c>
      <c r="J13" s="88">
        <v>15472</v>
      </c>
      <c r="K13" s="56">
        <f t="shared" si="1"/>
        <v>16</v>
      </c>
      <c r="L13" s="59">
        <v>9</v>
      </c>
      <c r="M13" s="59">
        <v>2</v>
      </c>
      <c r="N13" s="59">
        <v>2</v>
      </c>
      <c r="O13" s="61">
        <v>3</v>
      </c>
      <c r="P13" s="62">
        <v>83</v>
      </c>
      <c r="Q13" s="62">
        <v>2</v>
      </c>
      <c r="R13" s="56">
        <v>1</v>
      </c>
      <c r="S13" s="60"/>
      <c r="T13" s="170">
        <v>42</v>
      </c>
      <c r="U13" s="172">
        <v>38.6</v>
      </c>
      <c r="V13" s="173">
        <v>54.8</v>
      </c>
      <c r="W13" s="94">
        <v>8150</v>
      </c>
      <c r="X13" s="95" t="s">
        <v>22</v>
      </c>
    </row>
    <row r="14" spans="1:24" ht="15.75" customHeight="1">
      <c r="A14" s="13">
        <f t="shared" si="0"/>
        <v>49885</v>
      </c>
      <c r="B14" s="14">
        <v>323</v>
      </c>
      <c r="C14" s="14">
        <v>4188</v>
      </c>
      <c r="D14" s="14">
        <v>401</v>
      </c>
      <c r="E14" s="14">
        <v>1079</v>
      </c>
      <c r="F14" s="14">
        <v>1575</v>
      </c>
      <c r="G14" s="15">
        <v>42319</v>
      </c>
      <c r="H14" s="13">
        <v>1166</v>
      </c>
      <c r="I14" s="35">
        <v>19182</v>
      </c>
      <c r="J14" s="36">
        <v>29537</v>
      </c>
      <c r="K14" s="19">
        <f t="shared" si="1"/>
        <v>36</v>
      </c>
      <c r="L14" s="17">
        <v>10</v>
      </c>
      <c r="M14" s="17">
        <v>8</v>
      </c>
      <c r="N14" s="17">
        <v>8</v>
      </c>
      <c r="O14" s="48">
        <v>10</v>
      </c>
      <c r="P14" s="66">
        <v>182</v>
      </c>
      <c r="Q14" s="21">
        <v>2</v>
      </c>
      <c r="R14" s="16">
        <v>2</v>
      </c>
      <c r="S14" s="18">
        <v>1</v>
      </c>
      <c r="T14" s="37">
        <v>58</v>
      </c>
      <c r="U14" s="165">
        <v>53.3</v>
      </c>
      <c r="V14" s="160">
        <v>75.4</v>
      </c>
      <c r="W14" s="24">
        <v>3350</v>
      </c>
      <c r="X14" s="25" t="s">
        <v>23</v>
      </c>
    </row>
    <row r="15" spans="1:24" ht="15.75" customHeight="1">
      <c r="A15" s="84">
        <f t="shared" si="0"/>
        <v>69064</v>
      </c>
      <c r="B15" s="85">
        <v>451</v>
      </c>
      <c r="C15" s="85">
        <v>6616</v>
      </c>
      <c r="D15" s="85">
        <v>238</v>
      </c>
      <c r="E15" s="85">
        <v>802</v>
      </c>
      <c r="F15" s="85">
        <v>2038</v>
      </c>
      <c r="G15" s="86">
        <v>58919</v>
      </c>
      <c r="H15" s="84">
        <v>1001</v>
      </c>
      <c r="I15" s="87">
        <v>30684</v>
      </c>
      <c r="J15" s="88">
        <v>37379</v>
      </c>
      <c r="K15" s="56">
        <f t="shared" si="1"/>
        <v>29</v>
      </c>
      <c r="L15" s="59">
        <v>10</v>
      </c>
      <c r="M15" s="59">
        <v>9</v>
      </c>
      <c r="N15" s="59">
        <v>3</v>
      </c>
      <c r="O15" s="61">
        <v>7</v>
      </c>
      <c r="P15" s="62">
        <v>206</v>
      </c>
      <c r="Q15" s="62">
        <v>2</v>
      </c>
      <c r="R15" s="56">
        <v>2</v>
      </c>
      <c r="S15" s="60">
        <v>1</v>
      </c>
      <c r="T15" s="170">
        <v>46</v>
      </c>
      <c r="U15" s="172">
        <v>42.1</v>
      </c>
      <c r="V15" s="173">
        <v>42.1</v>
      </c>
      <c r="W15" s="94">
        <v>3891</v>
      </c>
      <c r="X15" s="95" t="s">
        <v>51</v>
      </c>
    </row>
    <row r="16" spans="1:24" ht="15.75" customHeight="1">
      <c r="A16" s="13">
        <f t="shared" si="0"/>
        <v>28771</v>
      </c>
      <c r="B16" s="14">
        <v>239</v>
      </c>
      <c r="C16" s="14">
        <v>2959</v>
      </c>
      <c r="D16" s="14">
        <v>82</v>
      </c>
      <c r="E16" s="14">
        <v>202</v>
      </c>
      <c r="F16" s="14">
        <v>962</v>
      </c>
      <c r="G16" s="15">
        <v>24327</v>
      </c>
      <c r="H16" s="13">
        <v>268</v>
      </c>
      <c r="I16" s="35">
        <v>10806</v>
      </c>
      <c r="J16" s="36">
        <v>17697</v>
      </c>
      <c r="K16" s="19">
        <f t="shared" si="1"/>
        <v>20</v>
      </c>
      <c r="L16" s="17">
        <v>5</v>
      </c>
      <c r="M16" s="17">
        <v>7</v>
      </c>
      <c r="N16" s="17">
        <v>4</v>
      </c>
      <c r="O16" s="48">
        <v>4</v>
      </c>
      <c r="P16" s="66">
        <v>148</v>
      </c>
      <c r="Q16" s="21">
        <v>3</v>
      </c>
      <c r="R16" s="16">
        <v>3</v>
      </c>
      <c r="S16" s="18"/>
      <c r="T16" s="37">
        <v>11.3</v>
      </c>
      <c r="U16" s="165">
        <v>10.3</v>
      </c>
      <c r="V16" s="160">
        <v>11.9</v>
      </c>
      <c r="W16" s="24">
        <v>4187</v>
      </c>
      <c r="X16" s="25" t="s">
        <v>50</v>
      </c>
    </row>
    <row r="17" spans="1:24" ht="15.75" customHeight="1" thickBot="1">
      <c r="A17" s="84">
        <f t="shared" si="0"/>
        <v>12957</v>
      </c>
      <c r="B17" s="85">
        <v>129</v>
      </c>
      <c r="C17" s="85">
        <v>768</v>
      </c>
      <c r="D17" s="85">
        <v>53</v>
      </c>
      <c r="E17" s="85">
        <v>121</v>
      </c>
      <c r="F17" s="85">
        <v>467</v>
      </c>
      <c r="G17" s="86">
        <v>11419</v>
      </c>
      <c r="H17" s="84">
        <v>81</v>
      </c>
      <c r="I17" s="87">
        <v>8788</v>
      </c>
      <c r="J17" s="88">
        <v>4088</v>
      </c>
      <c r="K17" s="56">
        <f t="shared" si="1"/>
        <v>8</v>
      </c>
      <c r="L17" s="59">
        <v>3</v>
      </c>
      <c r="M17" s="59">
        <v>2</v>
      </c>
      <c r="N17" s="59">
        <v>1</v>
      </c>
      <c r="O17" s="61">
        <v>2</v>
      </c>
      <c r="P17" s="62">
        <v>87</v>
      </c>
      <c r="Q17" s="62">
        <v>2</v>
      </c>
      <c r="R17" s="56">
        <v>2</v>
      </c>
      <c r="S17" s="60"/>
      <c r="T17" s="170">
        <v>4</v>
      </c>
      <c r="U17" s="172">
        <v>3.7</v>
      </c>
      <c r="V17" s="173">
        <v>4.7</v>
      </c>
      <c r="W17" s="94">
        <v>3517</v>
      </c>
      <c r="X17" s="95" t="s">
        <v>55</v>
      </c>
    </row>
    <row r="18" spans="1:24" ht="28.5" customHeight="1" thickBot="1" thickTop="1">
      <c r="A18" s="67">
        <f aca="true" t="shared" si="2" ref="A18:W18">SUM(A5:A17)</f>
        <v>640823</v>
      </c>
      <c r="B18" s="68">
        <f t="shared" si="2"/>
        <v>3585</v>
      </c>
      <c r="C18" s="68">
        <f t="shared" si="2"/>
        <v>64318</v>
      </c>
      <c r="D18" s="68">
        <f t="shared" si="2"/>
        <v>3620</v>
      </c>
      <c r="E18" s="68">
        <f t="shared" si="2"/>
        <v>8191</v>
      </c>
      <c r="F18" s="68">
        <f t="shared" si="2"/>
        <v>16923</v>
      </c>
      <c r="G18" s="69">
        <f t="shared" si="2"/>
        <v>544186</v>
      </c>
      <c r="H18" s="67">
        <f t="shared" si="2"/>
        <v>8644</v>
      </c>
      <c r="I18" s="68">
        <f t="shared" si="2"/>
        <v>257700</v>
      </c>
      <c r="J18" s="69">
        <f t="shared" si="2"/>
        <v>374479</v>
      </c>
      <c r="K18" s="67">
        <f t="shared" si="2"/>
        <v>290</v>
      </c>
      <c r="L18" s="68">
        <f t="shared" si="2"/>
        <v>90</v>
      </c>
      <c r="M18" s="68">
        <f t="shared" si="2"/>
        <v>71</v>
      </c>
      <c r="N18" s="68">
        <f t="shared" si="2"/>
        <v>59</v>
      </c>
      <c r="O18" s="134">
        <f t="shared" si="2"/>
        <v>70</v>
      </c>
      <c r="P18" s="70">
        <f>SUM(P5:P17)</f>
        <v>1608</v>
      </c>
      <c r="Q18" s="70">
        <f t="shared" si="2"/>
        <v>21</v>
      </c>
      <c r="R18" s="71">
        <f t="shared" si="2"/>
        <v>17</v>
      </c>
      <c r="S18" s="69">
        <f t="shared" si="2"/>
        <v>6</v>
      </c>
      <c r="T18" s="70">
        <f t="shared" si="2"/>
        <v>549.6999999999999</v>
      </c>
      <c r="U18" s="71">
        <f t="shared" si="2"/>
        <v>504.80000000000007</v>
      </c>
      <c r="V18" s="70">
        <f>SUM(V5:V17)</f>
        <v>643.8000000000001</v>
      </c>
      <c r="W18" s="70">
        <f t="shared" si="2"/>
        <v>57595</v>
      </c>
      <c r="X18" s="176" t="s">
        <v>67</v>
      </c>
    </row>
    <row r="19" spans="1:24" ht="15.75" customHeight="1" thickTop="1">
      <c r="A19" s="72">
        <f>SUM(B19:G19)</f>
        <v>89623</v>
      </c>
      <c r="B19" s="73">
        <v>486</v>
      </c>
      <c r="C19" s="73">
        <v>11332</v>
      </c>
      <c r="D19" s="73">
        <v>386</v>
      </c>
      <c r="E19" s="73">
        <v>877</v>
      </c>
      <c r="F19" s="73">
        <v>2076</v>
      </c>
      <c r="G19" s="74">
        <v>74466</v>
      </c>
      <c r="H19" s="72">
        <v>897</v>
      </c>
      <c r="I19" s="75">
        <v>30675</v>
      </c>
      <c r="J19" s="76">
        <v>58051</v>
      </c>
      <c r="K19" s="77">
        <f aca="true" t="shared" si="3" ref="K19:K26">SUM(L19:O19)</f>
        <v>58</v>
      </c>
      <c r="L19" s="78">
        <v>14</v>
      </c>
      <c r="M19" s="78">
        <v>10</v>
      </c>
      <c r="N19" s="78">
        <v>7</v>
      </c>
      <c r="O19" s="135">
        <v>27</v>
      </c>
      <c r="P19" s="80">
        <v>168</v>
      </c>
      <c r="Q19" s="80">
        <v>3</v>
      </c>
      <c r="R19" s="77">
        <v>1</v>
      </c>
      <c r="S19" s="79">
        <v>2</v>
      </c>
      <c r="T19" s="81">
        <v>59.6</v>
      </c>
      <c r="U19" s="166">
        <v>54.7</v>
      </c>
      <c r="V19" s="82">
        <v>88.3</v>
      </c>
      <c r="W19" s="80">
        <v>6692</v>
      </c>
      <c r="X19" s="83" t="s">
        <v>24</v>
      </c>
    </row>
    <row r="20" spans="1:24" ht="15.75" customHeight="1">
      <c r="A20" s="84">
        <f aca="true" t="shared" si="4" ref="A20:A29">SUM(B20:G20)</f>
        <v>22116</v>
      </c>
      <c r="B20" s="85">
        <v>108</v>
      </c>
      <c r="C20" s="85">
        <v>1131</v>
      </c>
      <c r="D20" s="85">
        <v>75</v>
      </c>
      <c r="E20" s="85">
        <v>505</v>
      </c>
      <c r="F20" s="85">
        <v>531</v>
      </c>
      <c r="G20" s="86">
        <v>19766</v>
      </c>
      <c r="H20" s="84">
        <v>394</v>
      </c>
      <c r="I20" s="87">
        <v>18037</v>
      </c>
      <c r="J20" s="88">
        <v>3685</v>
      </c>
      <c r="K20" s="89">
        <f t="shared" si="3"/>
        <v>11</v>
      </c>
      <c r="L20" s="90">
        <v>5</v>
      </c>
      <c r="M20" s="90">
        <v>2</v>
      </c>
      <c r="N20" s="90">
        <v>1</v>
      </c>
      <c r="O20" s="136">
        <v>3</v>
      </c>
      <c r="P20" s="91">
        <v>72</v>
      </c>
      <c r="Q20" s="91"/>
      <c r="R20" s="89">
        <v>1</v>
      </c>
      <c r="S20" s="88"/>
      <c r="T20" s="92">
        <v>25.5</v>
      </c>
      <c r="U20" s="167">
        <v>23.4</v>
      </c>
      <c r="V20" s="93">
        <v>30.2</v>
      </c>
      <c r="W20" s="94">
        <v>2438</v>
      </c>
      <c r="X20" s="95" t="s">
        <v>57</v>
      </c>
    </row>
    <row r="21" spans="1:24" ht="15.75" customHeight="1">
      <c r="A21" s="72">
        <f t="shared" si="4"/>
        <v>41612</v>
      </c>
      <c r="B21" s="73">
        <v>321</v>
      </c>
      <c r="C21" s="73">
        <v>5417</v>
      </c>
      <c r="D21" s="73">
        <v>330</v>
      </c>
      <c r="E21" s="46">
        <v>709</v>
      </c>
      <c r="F21" s="46">
        <v>1337</v>
      </c>
      <c r="G21" s="47">
        <v>33498</v>
      </c>
      <c r="H21" s="16">
        <v>652</v>
      </c>
      <c r="I21" s="17">
        <v>8270</v>
      </c>
      <c r="J21" s="18">
        <v>32690</v>
      </c>
      <c r="K21" s="16">
        <f t="shared" si="3"/>
        <v>19</v>
      </c>
      <c r="L21" s="17">
        <v>6</v>
      </c>
      <c r="M21" s="17">
        <v>5</v>
      </c>
      <c r="N21" s="17">
        <v>6</v>
      </c>
      <c r="O21" s="48">
        <v>2</v>
      </c>
      <c r="P21" s="66">
        <v>84</v>
      </c>
      <c r="Q21" s="21">
        <v>2</v>
      </c>
      <c r="R21" s="16">
        <v>1</v>
      </c>
      <c r="S21" s="18">
        <v>1</v>
      </c>
      <c r="T21" s="49">
        <v>25</v>
      </c>
      <c r="U21" s="50">
        <v>23</v>
      </c>
      <c r="V21" s="37">
        <v>32</v>
      </c>
      <c r="W21" s="21">
        <v>6643</v>
      </c>
      <c r="X21" s="96" t="s">
        <v>25</v>
      </c>
    </row>
    <row r="22" spans="1:24" ht="15.75" customHeight="1">
      <c r="A22" s="84">
        <f t="shared" si="4"/>
        <v>13882</v>
      </c>
      <c r="B22" s="85">
        <v>94</v>
      </c>
      <c r="C22" s="85">
        <v>1247</v>
      </c>
      <c r="D22" s="85">
        <v>70</v>
      </c>
      <c r="E22" s="97">
        <v>296</v>
      </c>
      <c r="F22" s="97">
        <v>462</v>
      </c>
      <c r="G22" s="98">
        <v>11713</v>
      </c>
      <c r="H22" s="99">
        <v>306</v>
      </c>
      <c r="I22" s="100">
        <v>6110</v>
      </c>
      <c r="J22" s="101">
        <v>7466</v>
      </c>
      <c r="K22" s="102">
        <f t="shared" si="3"/>
        <v>8</v>
      </c>
      <c r="L22" s="103">
        <v>3</v>
      </c>
      <c r="M22" s="103">
        <v>3</v>
      </c>
      <c r="N22" s="103">
        <v>0</v>
      </c>
      <c r="O22" s="137">
        <v>2</v>
      </c>
      <c r="P22" s="104">
        <v>47</v>
      </c>
      <c r="Q22" s="104">
        <v>1</v>
      </c>
      <c r="R22" s="102">
        <v>2</v>
      </c>
      <c r="S22" s="105"/>
      <c r="T22" s="106">
        <v>8.5</v>
      </c>
      <c r="U22" s="168">
        <v>7.8</v>
      </c>
      <c r="V22" s="107">
        <v>9.1</v>
      </c>
      <c r="W22" s="108">
        <v>4300</v>
      </c>
      <c r="X22" s="109" t="s">
        <v>58</v>
      </c>
    </row>
    <row r="23" spans="1:24" ht="15.75" customHeight="1">
      <c r="A23" s="72">
        <f t="shared" si="4"/>
        <v>72480</v>
      </c>
      <c r="B23" s="73">
        <v>432</v>
      </c>
      <c r="C23" s="73">
        <v>7023</v>
      </c>
      <c r="D23" s="73">
        <v>177</v>
      </c>
      <c r="E23" s="46">
        <v>1048</v>
      </c>
      <c r="F23" s="46">
        <v>1792</v>
      </c>
      <c r="G23" s="47">
        <v>62008</v>
      </c>
      <c r="H23" s="16">
        <v>1098</v>
      </c>
      <c r="I23" s="17">
        <v>34558</v>
      </c>
      <c r="J23" s="18">
        <v>36824</v>
      </c>
      <c r="K23" s="16">
        <f t="shared" si="3"/>
        <v>36</v>
      </c>
      <c r="L23" s="17">
        <v>10</v>
      </c>
      <c r="M23" s="17">
        <v>11</v>
      </c>
      <c r="N23" s="17">
        <v>7</v>
      </c>
      <c r="O23" s="48">
        <v>8</v>
      </c>
      <c r="P23" s="66">
        <v>232</v>
      </c>
      <c r="Q23" s="21">
        <v>3</v>
      </c>
      <c r="R23" s="16">
        <v>1</v>
      </c>
      <c r="S23" s="18">
        <v>2</v>
      </c>
      <c r="T23" s="49">
        <v>102.2</v>
      </c>
      <c r="U23" s="50">
        <v>93.9</v>
      </c>
      <c r="V23" s="37">
        <v>113.3</v>
      </c>
      <c r="W23" s="21">
        <v>8003</v>
      </c>
      <c r="X23" s="51" t="s">
        <v>26</v>
      </c>
    </row>
    <row r="24" spans="1:24" ht="15.75" customHeight="1">
      <c r="A24" s="84">
        <f t="shared" si="4"/>
        <v>31697</v>
      </c>
      <c r="B24" s="85">
        <v>164</v>
      </c>
      <c r="C24" s="85">
        <v>3221</v>
      </c>
      <c r="D24" s="85">
        <v>107</v>
      </c>
      <c r="E24" s="38">
        <v>466</v>
      </c>
      <c r="F24" s="38">
        <v>832</v>
      </c>
      <c r="G24" s="39">
        <v>26907</v>
      </c>
      <c r="H24" s="40">
        <v>523</v>
      </c>
      <c r="I24" s="41">
        <v>8219</v>
      </c>
      <c r="J24" s="42">
        <v>22955</v>
      </c>
      <c r="K24" s="40">
        <f t="shared" si="3"/>
        <v>22</v>
      </c>
      <c r="L24" s="41">
        <v>7</v>
      </c>
      <c r="M24" s="41">
        <v>1</v>
      </c>
      <c r="N24" s="41">
        <v>8</v>
      </c>
      <c r="O24" s="53">
        <v>6</v>
      </c>
      <c r="P24" s="44">
        <v>39</v>
      </c>
      <c r="Q24" s="44">
        <v>2</v>
      </c>
      <c r="R24" s="40">
        <v>1</v>
      </c>
      <c r="S24" s="42"/>
      <c r="T24" s="54">
        <v>57.6</v>
      </c>
      <c r="U24" s="55">
        <v>52.9</v>
      </c>
      <c r="V24" s="169">
        <v>65.1</v>
      </c>
      <c r="W24" s="44">
        <v>3466</v>
      </c>
      <c r="X24" s="45" t="s">
        <v>27</v>
      </c>
    </row>
    <row r="25" spans="1:24" ht="15.75" customHeight="1">
      <c r="A25" s="72">
        <f t="shared" si="4"/>
        <v>14817</v>
      </c>
      <c r="B25" s="73">
        <v>76</v>
      </c>
      <c r="C25" s="73">
        <v>933</v>
      </c>
      <c r="D25" s="73">
        <v>22</v>
      </c>
      <c r="E25" s="46">
        <v>148</v>
      </c>
      <c r="F25" s="46">
        <v>406</v>
      </c>
      <c r="G25" s="47">
        <v>13232</v>
      </c>
      <c r="H25" s="16">
        <v>72</v>
      </c>
      <c r="I25" s="17">
        <v>11701</v>
      </c>
      <c r="J25" s="18">
        <v>3044</v>
      </c>
      <c r="K25" s="16">
        <f>SUM(L25:O25)</f>
        <v>3</v>
      </c>
      <c r="L25" s="17">
        <v>2</v>
      </c>
      <c r="M25" s="17">
        <v>1</v>
      </c>
      <c r="N25" s="17">
        <v>0</v>
      </c>
      <c r="O25" s="48">
        <v>0</v>
      </c>
      <c r="P25" s="66">
        <v>64</v>
      </c>
      <c r="Q25" s="21"/>
      <c r="R25" s="16"/>
      <c r="S25" s="18"/>
      <c r="T25" s="49">
        <v>4.3</v>
      </c>
      <c r="U25" s="50">
        <v>3.9</v>
      </c>
      <c r="V25" s="37">
        <v>3.9</v>
      </c>
      <c r="W25" s="21">
        <v>1618</v>
      </c>
      <c r="X25" s="51" t="s">
        <v>74</v>
      </c>
    </row>
    <row r="26" spans="1:24" ht="15.75" customHeight="1">
      <c r="A26" s="84">
        <f t="shared" si="4"/>
        <v>35373</v>
      </c>
      <c r="B26" s="85">
        <v>196</v>
      </c>
      <c r="C26" s="85">
        <v>2702</v>
      </c>
      <c r="D26" s="85">
        <v>177</v>
      </c>
      <c r="E26" s="57">
        <v>394</v>
      </c>
      <c r="F26" s="57">
        <v>986</v>
      </c>
      <c r="G26" s="58">
        <v>30918</v>
      </c>
      <c r="H26" s="56">
        <v>530</v>
      </c>
      <c r="I26" s="59">
        <v>15909</v>
      </c>
      <c r="J26" s="60">
        <v>18934</v>
      </c>
      <c r="K26" s="56">
        <f t="shared" si="3"/>
        <v>18</v>
      </c>
      <c r="L26" s="59">
        <v>7</v>
      </c>
      <c r="M26" s="59">
        <v>5</v>
      </c>
      <c r="N26" s="59">
        <v>1</v>
      </c>
      <c r="O26" s="61">
        <v>5</v>
      </c>
      <c r="P26" s="62">
        <v>85</v>
      </c>
      <c r="Q26" s="62">
        <v>4</v>
      </c>
      <c r="R26" s="56">
        <v>2</v>
      </c>
      <c r="S26" s="60">
        <v>1</v>
      </c>
      <c r="T26" s="63">
        <v>28.1</v>
      </c>
      <c r="U26" s="64">
        <v>25.8</v>
      </c>
      <c r="V26" s="170">
        <v>38.5</v>
      </c>
      <c r="W26" s="62">
        <v>9250</v>
      </c>
      <c r="X26" s="65" t="s">
        <v>28</v>
      </c>
    </row>
    <row r="27" spans="1:24" ht="15.75" customHeight="1">
      <c r="A27" s="72">
        <f t="shared" si="4"/>
        <v>31774</v>
      </c>
      <c r="B27" s="73">
        <v>283</v>
      </c>
      <c r="C27" s="73">
        <v>3095</v>
      </c>
      <c r="D27" s="73">
        <v>272</v>
      </c>
      <c r="E27" s="46">
        <v>492</v>
      </c>
      <c r="F27" s="46">
        <v>937</v>
      </c>
      <c r="G27" s="47">
        <v>26695</v>
      </c>
      <c r="H27" s="16">
        <v>525</v>
      </c>
      <c r="I27" s="17">
        <v>17808</v>
      </c>
      <c r="J27" s="18">
        <v>13441</v>
      </c>
      <c r="K27" s="16">
        <f>SUM(L27:O27)</f>
        <v>19</v>
      </c>
      <c r="L27" s="17">
        <v>7</v>
      </c>
      <c r="M27" s="17">
        <v>5</v>
      </c>
      <c r="N27" s="17">
        <v>2</v>
      </c>
      <c r="O27" s="48">
        <v>5</v>
      </c>
      <c r="P27" s="66">
        <v>143</v>
      </c>
      <c r="Q27" s="21">
        <v>3</v>
      </c>
      <c r="R27" s="16">
        <v>2</v>
      </c>
      <c r="S27" s="18"/>
      <c r="T27" s="49">
        <v>53</v>
      </c>
      <c r="U27" s="50">
        <v>48.6</v>
      </c>
      <c r="V27" s="37">
        <v>65.9</v>
      </c>
      <c r="W27" s="21">
        <v>4300</v>
      </c>
      <c r="X27" s="51" t="s">
        <v>29</v>
      </c>
    </row>
    <row r="28" spans="1:24" ht="15.75" customHeight="1">
      <c r="A28" s="84">
        <f t="shared" si="4"/>
        <v>27657</v>
      </c>
      <c r="B28" s="85">
        <v>186</v>
      </c>
      <c r="C28" s="85">
        <v>2121</v>
      </c>
      <c r="D28" s="85">
        <v>84</v>
      </c>
      <c r="E28" s="57">
        <v>402</v>
      </c>
      <c r="F28" s="57">
        <v>717</v>
      </c>
      <c r="G28" s="58">
        <v>24147</v>
      </c>
      <c r="H28" s="56">
        <v>392</v>
      </c>
      <c r="I28" s="59">
        <v>13371</v>
      </c>
      <c r="J28" s="60">
        <v>13894</v>
      </c>
      <c r="K28" s="56">
        <f>SUM(L28:O28)</f>
        <v>13</v>
      </c>
      <c r="L28" s="59">
        <v>6</v>
      </c>
      <c r="M28" s="59">
        <v>3</v>
      </c>
      <c r="N28" s="59">
        <v>3</v>
      </c>
      <c r="O28" s="61">
        <v>1</v>
      </c>
      <c r="P28" s="62">
        <v>69</v>
      </c>
      <c r="Q28" s="62">
        <v>1</v>
      </c>
      <c r="R28" s="56">
        <v>1</v>
      </c>
      <c r="S28" s="60">
        <v>1</v>
      </c>
      <c r="T28" s="63">
        <v>15.3</v>
      </c>
      <c r="U28" s="64">
        <v>14</v>
      </c>
      <c r="V28" s="170">
        <v>31.9</v>
      </c>
      <c r="W28" s="62">
        <v>5473</v>
      </c>
      <c r="X28" s="65" t="s">
        <v>30</v>
      </c>
    </row>
    <row r="29" spans="1:24" ht="15.75" customHeight="1">
      <c r="A29" s="72">
        <f t="shared" si="4"/>
        <v>19829</v>
      </c>
      <c r="B29" s="73">
        <v>127</v>
      </c>
      <c r="C29" s="73">
        <v>1147</v>
      </c>
      <c r="D29" s="73">
        <v>53</v>
      </c>
      <c r="E29" s="46">
        <v>487</v>
      </c>
      <c r="F29" s="46">
        <v>535</v>
      </c>
      <c r="G29" s="47">
        <v>17480</v>
      </c>
      <c r="H29" s="16">
        <v>499</v>
      </c>
      <c r="I29" s="17">
        <v>14637</v>
      </c>
      <c r="J29" s="18">
        <v>4693</v>
      </c>
      <c r="K29" s="16">
        <f>SUM(L29:O29)</f>
        <v>11</v>
      </c>
      <c r="L29" s="17">
        <v>5</v>
      </c>
      <c r="M29" s="17">
        <v>2</v>
      </c>
      <c r="N29" s="17">
        <v>1</v>
      </c>
      <c r="O29" s="48">
        <v>3</v>
      </c>
      <c r="P29" s="66">
        <v>57</v>
      </c>
      <c r="Q29" s="21">
        <v>1</v>
      </c>
      <c r="R29" s="16">
        <v>1</v>
      </c>
      <c r="S29" s="18"/>
      <c r="T29" s="49">
        <v>41.9</v>
      </c>
      <c r="U29" s="50">
        <v>38.4</v>
      </c>
      <c r="V29" s="37">
        <v>46.6</v>
      </c>
      <c r="W29" s="21">
        <v>3597</v>
      </c>
      <c r="X29" s="51" t="s">
        <v>53</v>
      </c>
    </row>
    <row r="30" spans="1:24" ht="15.75" customHeight="1" thickBot="1">
      <c r="A30" s="174">
        <f>SUM(B30:G30)</f>
        <v>21066</v>
      </c>
      <c r="B30" s="175">
        <v>124</v>
      </c>
      <c r="C30" s="175">
        <v>2103</v>
      </c>
      <c r="D30" s="175">
        <v>71</v>
      </c>
      <c r="E30" s="57">
        <v>565</v>
      </c>
      <c r="F30" s="57">
        <v>475</v>
      </c>
      <c r="G30" s="58">
        <v>17728</v>
      </c>
      <c r="H30" s="56">
        <v>556</v>
      </c>
      <c r="I30" s="59">
        <v>13143</v>
      </c>
      <c r="J30" s="60">
        <v>7367</v>
      </c>
      <c r="K30" s="56">
        <f>SUM(L30:O30)</f>
        <v>7</v>
      </c>
      <c r="L30" s="59">
        <v>3</v>
      </c>
      <c r="M30" s="59">
        <v>2</v>
      </c>
      <c r="N30" s="59">
        <v>1</v>
      </c>
      <c r="O30" s="61">
        <v>1</v>
      </c>
      <c r="P30" s="62">
        <v>29</v>
      </c>
      <c r="Q30" s="62">
        <v>1</v>
      </c>
      <c r="R30" s="56">
        <v>1</v>
      </c>
      <c r="S30" s="60"/>
      <c r="T30" s="63">
        <v>32.5</v>
      </c>
      <c r="U30" s="64">
        <v>29.8</v>
      </c>
      <c r="V30" s="170">
        <v>45.5</v>
      </c>
      <c r="W30" s="62">
        <v>3256</v>
      </c>
      <c r="X30" s="65" t="s">
        <v>54</v>
      </c>
    </row>
    <row r="31" spans="1:24" ht="28.5" customHeight="1" thickBot="1" thickTop="1">
      <c r="A31" s="67">
        <f aca="true" t="shared" si="5" ref="A31:W31">SUM(A19:A30)</f>
        <v>421926</v>
      </c>
      <c r="B31" s="68">
        <f t="shared" si="5"/>
        <v>2597</v>
      </c>
      <c r="C31" s="68">
        <f t="shared" si="5"/>
        <v>41472</v>
      </c>
      <c r="D31" s="68">
        <f t="shared" si="5"/>
        <v>1824</v>
      </c>
      <c r="E31" s="68">
        <f t="shared" si="5"/>
        <v>6389</v>
      </c>
      <c r="F31" s="68">
        <f t="shared" si="5"/>
        <v>11086</v>
      </c>
      <c r="G31" s="69">
        <f t="shared" si="5"/>
        <v>358558</v>
      </c>
      <c r="H31" s="67">
        <f t="shared" si="5"/>
        <v>6444</v>
      </c>
      <c r="I31" s="68">
        <f t="shared" si="5"/>
        <v>192438</v>
      </c>
      <c r="J31" s="69">
        <f t="shared" si="5"/>
        <v>223044</v>
      </c>
      <c r="K31" s="67">
        <f t="shared" si="5"/>
        <v>225</v>
      </c>
      <c r="L31" s="68">
        <f t="shared" si="5"/>
        <v>75</v>
      </c>
      <c r="M31" s="68">
        <f t="shared" si="5"/>
        <v>50</v>
      </c>
      <c r="N31" s="68">
        <f t="shared" si="5"/>
        <v>37</v>
      </c>
      <c r="O31" s="134">
        <f t="shared" si="5"/>
        <v>63</v>
      </c>
      <c r="P31" s="70">
        <f>SUM(P19:P30)</f>
        <v>1089</v>
      </c>
      <c r="Q31" s="70">
        <f t="shared" si="5"/>
        <v>21</v>
      </c>
      <c r="R31" s="71">
        <f t="shared" si="5"/>
        <v>14</v>
      </c>
      <c r="S31" s="69">
        <f t="shared" si="5"/>
        <v>7</v>
      </c>
      <c r="T31" s="70">
        <f t="shared" si="5"/>
        <v>453.50000000000006</v>
      </c>
      <c r="U31" s="71">
        <f t="shared" si="5"/>
        <v>416.20000000000005</v>
      </c>
      <c r="V31" s="70">
        <f>SUM(V19:V30)</f>
        <v>570.3</v>
      </c>
      <c r="W31" s="70">
        <f t="shared" si="5"/>
        <v>59036</v>
      </c>
      <c r="X31" s="176" t="s">
        <v>66</v>
      </c>
    </row>
    <row r="32" spans="1:24" ht="18" customHeight="1" thickTop="1">
      <c r="A32" s="191"/>
      <c r="B32" s="194"/>
      <c r="C32" s="194"/>
      <c r="D32" s="194"/>
      <c r="E32" s="194"/>
      <c r="F32" s="194"/>
      <c r="G32" s="194"/>
      <c r="H32" s="194"/>
      <c r="I32" s="194"/>
      <c r="J32" s="195"/>
      <c r="K32" s="43">
        <f>SUM(L32:O32)</f>
        <v>128</v>
      </c>
      <c r="L32" s="110">
        <v>88</v>
      </c>
      <c r="M32" s="110">
        <v>17</v>
      </c>
      <c r="N32" s="110">
        <v>9</v>
      </c>
      <c r="O32" s="138">
        <v>14</v>
      </c>
      <c r="P32" s="191"/>
      <c r="Q32" s="192"/>
      <c r="R32" s="192"/>
      <c r="S32" s="192"/>
      <c r="T32" s="192"/>
      <c r="U32" s="192"/>
      <c r="V32" s="192"/>
      <c r="W32" s="193"/>
      <c r="X32" s="111" t="s">
        <v>31</v>
      </c>
    </row>
    <row r="33" spans="1:24" ht="29.25" customHeight="1" thickBot="1">
      <c r="A33" s="150">
        <f aca="true" t="shared" si="6" ref="A33:J33">A31+A18</f>
        <v>1062749</v>
      </c>
      <c r="B33" s="151">
        <f t="shared" si="6"/>
        <v>6182</v>
      </c>
      <c r="C33" s="151">
        <f t="shared" si="6"/>
        <v>105790</v>
      </c>
      <c r="D33" s="151">
        <f t="shared" si="6"/>
        <v>5444</v>
      </c>
      <c r="E33" s="151">
        <f t="shared" si="6"/>
        <v>14580</v>
      </c>
      <c r="F33" s="151">
        <f t="shared" si="6"/>
        <v>28009</v>
      </c>
      <c r="G33" s="112">
        <f t="shared" si="6"/>
        <v>902744</v>
      </c>
      <c r="H33" s="139">
        <f t="shared" si="6"/>
        <v>15088</v>
      </c>
      <c r="I33" s="151">
        <f t="shared" si="6"/>
        <v>450138</v>
      </c>
      <c r="J33" s="153">
        <f t="shared" si="6"/>
        <v>597523</v>
      </c>
      <c r="K33" s="150">
        <f>K32+K31+K18</f>
        <v>643</v>
      </c>
      <c r="L33" s="151">
        <f>L32+L31+L18</f>
        <v>253</v>
      </c>
      <c r="M33" s="151">
        <f>M32+M31+M18</f>
        <v>138</v>
      </c>
      <c r="N33" s="151">
        <f>N32+N31+N18</f>
        <v>105</v>
      </c>
      <c r="O33" s="112">
        <f>O32+O31+O18</f>
        <v>147</v>
      </c>
      <c r="P33" s="154">
        <f>P31+P18</f>
        <v>2697</v>
      </c>
      <c r="Q33" s="113">
        <f aca="true" t="shared" si="7" ref="Q33:W33">Q31+Q18</f>
        <v>42</v>
      </c>
      <c r="R33" s="155">
        <f t="shared" si="7"/>
        <v>31</v>
      </c>
      <c r="S33" s="112">
        <f t="shared" si="7"/>
        <v>13</v>
      </c>
      <c r="T33" s="152">
        <f t="shared" si="7"/>
        <v>1003.2</v>
      </c>
      <c r="U33" s="130">
        <f t="shared" si="7"/>
        <v>921.0000000000001</v>
      </c>
      <c r="V33" s="161">
        <f>V31++V18</f>
        <v>1214.1</v>
      </c>
      <c r="W33" s="153">
        <f t="shared" si="7"/>
        <v>116631</v>
      </c>
      <c r="X33" s="114" t="s">
        <v>49</v>
      </c>
    </row>
    <row r="34" spans="1:24" ht="17.25" customHeight="1">
      <c r="A34" s="196" t="s">
        <v>46</v>
      </c>
      <c r="B34" s="197"/>
      <c r="C34" s="197"/>
      <c r="D34" s="198"/>
      <c r="E34" s="196" t="s">
        <v>47</v>
      </c>
      <c r="F34" s="197"/>
      <c r="G34" s="197"/>
      <c r="H34" s="197"/>
      <c r="I34" s="198"/>
      <c r="J34" s="202" t="s">
        <v>41</v>
      </c>
      <c r="K34" s="203"/>
      <c r="L34" s="204"/>
      <c r="M34" s="273" t="s">
        <v>37</v>
      </c>
      <c r="N34" s="203"/>
      <c r="O34" s="274"/>
      <c r="P34" s="247" t="s">
        <v>36</v>
      </c>
      <c r="Q34" s="267"/>
      <c r="R34" s="267"/>
      <c r="S34" s="221"/>
      <c r="T34" s="247" t="s">
        <v>32</v>
      </c>
      <c r="U34" s="248"/>
      <c r="V34" s="248"/>
      <c r="W34" s="249"/>
      <c r="X34" s="250"/>
    </row>
    <row r="35" spans="1:24" ht="12" customHeight="1">
      <c r="A35" s="199"/>
      <c r="B35" s="200"/>
      <c r="C35" s="200"/>
      <c r="D35" s="201"/>
      <c r="E35" s="199"/>
      <c r="F35" s="200"/>
      <c r="G35" s="200"/>
      <c r="H35" s="200"/>
      <c r="I35" s="201"/>
      <c r="J35" s="199" t="s">
        <v>42</v>
      </c>
      <c r="K35" s="200"/>
      <c r="L35" s="253"/>
      <c r="M35" s="254" t="s">
        <v>38</v>
      </c>
      <c r="N35" s="200"/>
      <c r="O35" s="201"/>
      <c r="P35" s="199" t="s">
        <v>33</v>
      </c>
      <c r="Q35" s="268"/>
      <c r="R35" s="268"/>
      <c r="S35" s="269"/>
      <c r="T35" s="199" t="s">
        <v>33</v>
      </c>
      <c r="U35" s="200"/>
      <c r="V35" s="200"/>
      <c r="W35" s="253"/>
      <c r="X35" s="251"/>
    </row>
    <row r="36" spans="1:24" ht="15" customHeight="1">
      <c r="A36" s="288" t="s">
        <v>48</v>
      </c>
      <c r="B36" s="289"/>
      <c r="C36" s="257" t="s">
        <v>56</v>
      </c>
      <c r="D36" s="270"/>
      <c r="E36" s="263" t="s">
        <v>12</v>
      </c>
      <c r="F36" s="259"/>
      <c r="G36" s="278" t="s">
        <v>45</v>
      </c>
      <c r="H36" s="278" t="s">
        <v>44</v>
      </c>
      <c r="I36" s="275" t="s">
        <v>43</v>
      </c>
      <c r="J36" s="263" t="s">
        <v>40</v>
      </c>
      <c r="K36" s="259"/>
      <c r="L36" s="278" t="s">
        <v>39</v>
      </c>
      <c r="M36" s="257" t="s">
        <v>40</v>
      </c>
      <c r="N36" s="259"/>
      <c r="O36" s="275" t="s">
        <v>39</v>
      </c>
      <c r="P36" s="263" t="s">
        <v>35</v>
      </c>
      <c r="Q36" s="264"/>
      <c r="R36" s="257" t="s">
        <v>34</v>
      </c>
      <c r="S36" s="280"/>
      <c r="T36" s="255" t="s">
        <v>35</v>
      </c>
      <c r="U36" s="257" t="s">
        <v>34</v>
      </c>
      <c r="V36" s="258"/>
      <c r="W36" s="259"/>
      <c r="X36" s="251"/>
    </row>
    <row r="37" spans="1:24" ht="14.25" customHeight="1" thickBot="1">
      <c r="A37" s="290"/>
      <c r="B37" s="291"/>
      <c r="C37" s="271"/>
      <c r="D37" s="272"/>
      <c r="E37" s="277"/>
      <c r="F37" s="262"/>
      <c r="G37" s="279"/>
      <c r="H37" s="279"/>
      <c r="I37" s="276"/>
      <c r="J37" s="277"/>
      <c r="K37" s="262"/>
      <c r="L37" s="279"/>
      <c r="M37" s="260"/>
      <c r="N37" s="262"/>
      <c r="O37" s="276"/>
      <c r="P37" s="265"/>
      <c r="Q37" s="266"/>
      <c r="R37" s="260"/>
      <c r="S37" s="281"/>
      <c r="T37" s="256"/>
      <c r="U37" s="260"/>
      <c r="V37" s="261"/>
      <c r="W37" s="262"/>
      <c r="X37" s="252"/>
    </row>
    <row r="38" spans="1:25" ht="17.25" customHeight="1">
      <c r="A38" s="282">
        <v>19961</v>
      </c>
      <c r="B38" s="283"/>
      <c r="C38" s="295">
        <v>7366</v>
      </c>
      <c r="D38" s="296"/>
      <c r="E38" s="284">
        <f>SUM(G38:I38)</f>
        <v>58868</v>
      </c>
      <c r="F38" s="285"/>
      <c r="G38" s="156">
        <v>608</v>
      </c>
      <c r="H38" s="156">
        <v>54213</v>
      </c>
      <c r="I38" s="115">
        <v>4047</v>
      </c>
      <c r="J38" s="284">
        <v>25095</v>
      </c>
      <c r="K38" s="285"/>
      <c r="L38" s="115">
        <v>32</v>
      </c>
      <c r="M38" s="284">
        <v>240185</v>
      </c>
      <c r="N38" s="285"/>
      <c r="O38" s="115">
        <v>1983</v>
      </c>
      <c r="P38" s="293">
        <v>103.7</v>
      </c>
      <c r="Q38" s="294"/>
      <c r="R38" s="286">
        <v>999</v>
      </c>
      <c r="S38" s="287"/>
      <c r="T38" s="144">
        <v>29.9</v>
      </c>
      <c r="U38" s="286">
        <v>2204.8</v>
      </c>
      <c r="V38" s="292"/>
      <c r="W38" s="287"/>
      <c r="X38" s="12" t="s">
        <v>19</v>
      </c>
      <c r="Y38" s="26"/>
    </row>
    <row r="39" spans="1:25" ht="17.25" customHeight="1">
      <c r="A39" s="297">
        <v>9699</v>
      </c>
      <c r="B39" s="298"/>
      <c r="C39" s="300">
        <v>2927</v>
      </c>
      <c r="D39" s="301"/>
      <c r="E39" s="187">
        <f aca="true" t="shared" si="8" ref="E39:E50">SUM(G39:I39)</f>
        <v>16244</v>
      </c>
      <c r="F39" s="188"/>
      <c r="G39" s="157">
        <v>105</v>
      </c>
      <c r="H39" s="157">
        <v>14033</v>
      </c>
      <c r="I39" s="117">
        <v>2106</v>
      </c>
      <c r="J39" s="298">
        <v>0</v>
      </c>
      <c r="K39" s="188"/>
      <c r="L39" s="116">
        <v>0</v>
      </c>
      <c r="M39" s="187">
        <v>76935</v>
      </c>
      <c r="N39" s="188"/>
      <c r="O39" s="117">
        <v>521</v>
      </c>
      <c r="P39" s="189">
        <v>0.9</v>
      </c>
      <c r="Q39" s="190"/>
      <c r="R39" s="180">
        <v>306.8</v>
      </c>
      <c r="S39" s="299"/>
      <c r="T39" s="145">
        <v>1.25</v>
      </c>
      <c r="U39" s="180">
        <v>737.2</v>
      </c>
      <c r="V39" s="182"/>
      <c r="W39" s="181"/>
      <c r="X39" s="25" t="s">
        <v>60</v>
      </c>
      <c r="Y39" s="26"/>
    </row>
    <row r="40" spans="1:25" ht="17.25" customHeight="1">
      <c r="A40" s="302">
        <v>3460</v>
      </c>
      <c r="B40" s="303"/>
      <c r="C40" s="310">
        <v>2482</v>
      </c>
      <c r="D40" s="301"/>
      <c r="E40" s="304">
        <f t="shared" si="8"/>
        <v>17181</v>
      </c>
      <c r="F40" s="305"/>
      <c r="G40" s="158">
        <v>147</v>
      </c>
      <c r="H40" s="158">
        <v>13115</v>
      </c>
      <c r="I40" s="118">
        <v>3919</v>
      </c>
      <c r="J40" s="303">
        <v>0</v>
      </c>
      <c r="K40" s="306"/>
      <c r="L40" s="159">
        <v>0</v>
      </c>
      <c r="M40" s="307">
        <v>62050</v>
      </c>
      <c r="N40" s="306"/>
      <c r="O40" s="118">
        <v>452</v>
      </c>
      <c r="P40" s="317">
        <v>0.8</v>
      </c>
      <c r="Q40" s="318"/>
      <c r="R40" s="308">
        <v>259.5</v>
      </c>
      <c r="S40" s="309"/>
      <c r="T40" s="146">
        <v>0.8</v>
      </c>
      <c r="U40" s="308">
        <v>676.2</v>
      </c>
      <c r="V40" s="309"/>
      <c r="W40" s="316"/>
      <c r="X40" s="34" t="s">
        <v>61</v>
      </c>
      <c r="Y40" s="26"/>
    </row>
    <row r="41" spans="1:25" ht="17.25" customHeight="1">
      <c r="A41" s="297">
        <v>6256</v>
      </c>
      <c r="B41" s="298"/>
      <c r="C41" s="321">
        <v>2326</v>
      </c>
      <c r="D41" s="301"/>
      <c r="E41" s="297">
        <f t="shared" si="8"/>
        <v>20823</v>
      </c>
      <c r="F41" s="190"/>
      <c r="G41" s="157">
        <v>132</v>
      </c>
      <c r="H41" s="157">
        <v>17025</v>
      </c>
      <c r="I41" s="119">
        <v>3666</v>
      </c>
      <c r="J41" s="297">
        <v>0</v>
      </c>
      <c r="K41" s="190"/>
      <c r="L41" s="119">
        <v>0</v>
      </c>
      <c r="M41" s="297">
        <v>53675</v>
      </c>
      <c r="N41" s="190"/>
      <c r="O41" s="119">
        <v>517</v>
      </c>
      <c r="P41" s="319">
        <v>0.9</v>
      </c>
      <c r="Q41" s="190"/>
      <c r="R41" s="299">
        <v>331.2</v>
      </c>
      <c r="S41" s="301"/>
      <c r="T41" s="147">
        <v>0.29</v>
      </c>
      <c r="U41" s="299">
        <v>773.8</v>
      </c>
      <c r="V41" s="320"/>
      <c r="W41" s="301"/>
      <c r="X41" s="25" t="s">
        <v>73</v>
      </c>
      <c r="Y41" s="26"/>
    </row>
    <row r="42" spans="1:25" ht="17.25" customHeight="1">
      <c r="A42" s="311">
        <v>27259</v>
      </c>
      <c r="B42" s="312"/>
      <c r="C42" s="315">
        <v>9101</v>
      </c>
      <c r="D42" s="313"/>
      <c r="E42" s="311">
        <f t="shared" si="8"/>
        <v>75412</v>
      </c>
      <c r="F42" s="186"/>
      <c r="G42" s="120">
        <v>2316</v>
      </c>
      <c r="H42" s="120">
        <v>42710</v>
      </c>
      <c r="I42" s="121">
        <v>30386</v>
      </c>
      <c r="J42" s="311">
        <v>27060</v>
      </c>
      <c r="K42" s="186"/>
      <c r="L42" s="121">
        <v>37</v>
      </c>
      <c r="M42" s="311">
        <v>385965</v>
      </c>
      <c r="N42" s="186"/>
      <c r="O42" s="121">
        <v>2588</v>
      </c>
      <c r="P42" s="185">
        <v>102.08</v>
      </c>
      <c r="Q42" s="186"/>
      <c r="R42" s="178">
        <v>1285.9</v>
      </c>
      <c r="S42" s="313"/>
      <c r="T42" s="148">
        <v>32</v>
      </c>
      <c r="U42" s="178">
        <v>2516</v>
      </c>
      <c r="V42" s="314"/>
      <c r="W42" s="313"/>
      <c r="X42" s="95" t="s">
        <v>20</v>
      </c>
      <c r="Y42" s="26"/>
    </row>
    <row r="43" spans="1:25" ht="17.25" customHeight="1">
      <c r="A43" s="297">
        <v>4134</v>
      </c>
      <c r="B43" s="298"/>
      <c r="C43" s="321">
        <v>2206</v>
      </c>
      <c r="D43" s="301"/>
      <c r="E43" s="297">
        <f t="shared" si="8"/>
        <v>16906</v>
      </c>
      <c r="F43" s="190"/>
      <c r="G43" s="157">
        <v>85</v>
      </c>
      <c r="H43" s="157">
        <v>15384</v>
      </c>
      <c r="I43" s="119">
        <v>1437</v>
      </c>
      <c r="J43" s="297">
        <v>0</v>
      </c>
      <c r="K43" s="190"/>
      <c r="L43" s="119">
        <v>0</v>
      </c>
      <c r="M43" s="297">
        <v>58235</v>
      </c>
      <c r="N43" s="190"/>
      <c r="O43" s="119">
        <v>459</v>
      </c>
      <c r="P43" s="319">
        <v>0.5</v>
      </c>
      <c r="Q43" s="190"/>
      <c r="R43" s="299">
        <v>292</v>
      </c>
      <c r="S43" s="301"/>
      <c r="T43" s="147">
        <v>0</v>
      </c>
      <c r="U43" s="299">
        <v>717.7</v>
      </c>
      <c r="V43" s="320"/>
      <c r="W43" s="301"/>
      <c r="X43" s="25" t="s">
        <v>59</v>
      </c>
      <c r="Y43" s="26"/>
    </row>
    <row r="44" spans="1:25" ht="17.25" customHeight="1">
      <c r="A44" s="311">
        <v>17332</v>
      </c>
      <c r="B44" s="312"/>
      <c r="C44" s="315">
        <v>4066</v>
      </c>
      <c r="D44" s="313"/>
      <c r="E44" s="311">
        <f t="shared" si="8"/>
        <v>31062</v>
      </c>
      <c r="F44" s="186"/>
      <c r="G44" s="120">
        <v>461</v>
      </c>
      <c r="H44" s="120">
        <v>25253</v>
      </c>
      <c r="I44" s="121">
        <v>5348</v>
      </c>
      <c r="J44" s="311">
        <v>14995</v>
      </c>
      <c r="K44" s="186"/>
      <c r="L44" s="121">
        <v>21</v>
      </c>
      <c r="M44" s="311">
        <v>118100</v>
      </c>
      <c r="N44" s="186"/>
      <c r="O44" s="121">
        <v>835</v>
      </c>
      <c r="P44" s="185">
        <v>54.2</v>
      </c>
      <c r="Q44" s="186"/>
      <c r="R44" s="178">
        <v>648.7</v>
      </c>
      <c r="S44" s="313"/>
      <c r="T44" s="148">
        <v>16.45</v>
      </c>
      <c r="U44" s="178">
        <v>857.6</v>
      </c>
      <c r="V44" s="314"/>
      <c r="W44" s="313"/>
      <c r="X44" s="95" t="s">
        <v>21</v>
      </c>
      <c r="Y44" s="26"/>
    </row>
    <row r="45" spans="1:25" ht="17.25" customHeight="1">
      <c r="A45" s="297">
        <v>4206</v>
      </c>
      <c r="B45" s="298"/>
      <c r="C45" s="321">
        <v>2265</v>
      </c>
      <c r="D45" s="301"/>
      <c r="E45" s="297">
        <f t="shared" si="8"/>
        <v>11919</v>
      </c>
      <c r="F45" s="190"/>
      <c r="G45" s="157">
        <v>25</v>
      </c>
      <c r="H45" s="157">
        <v>8995</v>
      </c>
      <c r="I45" s="119">
        <v>2899</v>
      </c>
      <c r="J45" s="297">
        <v>0</v>
      </c>
      <c r="K45" s="190"/>
      <c r="L45" s="119">
        <v>0</v>
      </c>
      <c r="M45" s="297">
        <v>50540</v>
      </c>
      <c r="N45" s="190"/>
      <c r="O45" s="119">
        <v>393</v>
      </c>
      <c r="P45" s="319">
        <v>0.17</v>
      </c>
      <c r="Q45" s="190"/>
      <c r="R45" s="299">
        <v>234.2</v>
      </c>
      <c r="S45" s="301"/>
      <c r="T45" s="147">
        <v>0.17</v>
      </c>
      <c r="U45" s="299">
        <v>342</v>
      </c>
      <c r="V45" s="320"/>
      <c r="W45" s="301"/>
      <c r="X45" s="25" t="s">
        <v>52</v>
      </c>
      <c r="Y45" s="26"/>
    </row>
    <row r="46" spans="1:25" ht="17.25" customHeight="1">
      <c r="A46" s="311">
        <v>10682</v>
      </c>
      <c r="B46" s="312"/>
      <c r="C46" s="315">
        <v>2881</v>
      </c>
      <c r="D46" s="313"/>
      <c r="E46" s="311">
        <f t="shared" si="8"/>
        <v>26064</v>
      </c>
      <c r="F46" s="186"/>
      <c r="G46" s="120">
        <v>93</v>
      </c>
      <c r="H46" s="120">
        <v>24604</v>
      </c>
      <c r="I46" s="121">
        <v>1367</v>
      </c>
      <c r="J46" s="311">
        <v>1430</v>
      </c>
      <c r="K46" s="186"/>
      <c r="L46" s="121">
        <v>2</v>
      </c>
      <c r="M46" s="311">
        <v>85785</v>
      </c>
      <c r="N46" s="186"/>
      <c r="O46" s="121">
        <v>657</v>
      </c>
      <c r="P46" s="185">
        <v>17.95</v>
      </c>
      <c r="Q46" s="186"/>
      <c r="R46" s="178">
        <v>453.1</v>
      </c>
      <c r="S46" s="313"/>
      <c r="T46" s="148">
        <v>0.38</v>
      </c>
      <c r="U46" s="178">
        <v>982.6</v>
      </c>
      <c r="V46" s="314"/>
      <c r="W46" s="313"/>
      <c r="X46" s="95" t="s">
        <v>22</v>
      </c>
      <c r="Y46" s="26"/>
    </row>
    <row r="47" spans="1:25" s="122" customFormat="1" ht="17.25" customHeight="1">
      <c r="A47" s="297">
        <v>13787</v>
      </c>
      <c r="B47" s="298"/>
      <c r="C47" s="321">
        <v>4428</v>
      </c>
      <c r="D47" s="301"/>
      <c r="E47" s="297">
        <f t="shared" si="8"/>
        <v>32831</v>
      </c>
      <c r="F47" s="190"/>
      <c r="G47" s="157">
        <v>1279</v>
      </c>
      <c r="H47" s="157">
        <v>24182</v>
      </c>
      <c r="I47" s="119">
        <v>7370</v>
      </c>
      <c r="J47" s="297">
        <v>500</v>
      </c>
      <c r="K47" s="190"/>
      <c r="L47" s="119">
        <v>1</v>
      </c>
      <c r="M47" s="297">
        <v>199960</v>
      </c>
      <c r="N47" s="190"/>
      <c r="O47" s="119">
        <v>1618</v>
      </c>
      <c r="P47" s="319">
        <v>22.78</v>
      </c>
      <c r="Q47" s="190"/>
      <c r="R47" s="299">
        <v>512.2</v>
      </c>
      <c r="S47" s="301"/>
      <c r="T47" s="147">
        <v>5.28</v>
      </c>
      <c r="U47" s="299">
        <v>1097.4</v>
      </c>
      <c r="V47" s="320"/>
      <c r="W47" s="301"/>
      <c r="X47" s="25" t="s">
        <v>23</v>
      </c>
      <c r="Y47" s="26"/>
    </row>
    <row r="48" spans="1:25" ht="17.25" customHeight="1">
      <c r="A48" s="311">
        <v>13193</v>
      </c>
      <c r="B48" s="312"/>
      <c r="C48" s="315">
        <v>6963</v>
      </c>
      <c r="D48" s="313"/>
      <c r="E48" s="311">
        <f t="shared" si="8"/>
        <v>35582</v>
      </c>
      <c r="F48" s="186"/>
      <c r="G48" s="120">
        <v>786</v>
      </c>
      <c r="H48" s="120">
        <v>31050</v>
      </c>
      <c r="I48" s="121">
        <v>3746</v>
      </c>
      <c r="J48" s="311">
        <v>3660</v>
      </c>
      <c r="K48" s="186"/>
      <c r="L48" s="121">
        <v>5</v>
      </c>
      <c r="M48" s="311">
        <v>143260</v>
      </c>
      <c r="N48" s="186"/>
      <c r="O48" s="121">
        <v>1163</v>
      </c>
      <c r="P48" s="185">
        <v>26.84</v>
      </c>
      <c r="Q48" s="186"/>
      <c r="R48" s="178">
        <v>705.1</v>
      </c>
      <c r="S48" s="313"/>
      <c r="T48" s="148">
        <v>6.54</v>
      </c>
      <c r="U48" s="178">
        <v>1081.8</v>
      </c>
      <c r="V48" s="314"/>
      <c r="W48" s="313"/>
      <c r="X48" s="95" t="s">
        <v>51</v>
      </c>
      <c r="Y48" s="26"/>
    </row>
    <row r="49" spans="1:25" ht="17.25" customHeight="1">
      <c r="A49" s="297">
        <v>9726</v>
      </c>
      <c r="B49" s="298"/>
      <c r="C49" s="321">
        <v>3623</v>
      </c>
      <c r="D49" s="301"/>
      <c r="E49" s="297">
        <f t="shared" si="8"/>
        <v>22052</v>
      </c>
      <c r="F49" s="190"/>
      <c r="G49" s="157">
        <v>674</v>
      </c>
      <c r="H49" s="157">
        <v>15965</v>
      </c>
      <c r="I49" s="119">
        <v>5413</v>
      </c>
      <c r="J49" s="297">
        <v>315</v>
      </c>
      <c r="K49" s="190"/>
      <c r="L49" s="119">
        <v>1</v>
      </c>
      <c r="M49" s="297">
        <v>55515</v>
      </c>
      <c r="N49" s="190"/>
      <c r="O49" s="119">
        <v>526</v>
      </c>
      <c r="P49" s="319">
        <v>20.54</v>
      </c>
      <c r="Q49" s="190"/>
      <c r="R49" s="299">
        <v>420.4</v>
      </c>
      <c r="S49" s="301"/>
      <c r="T49" s="147">
        <v>0.79</v>
      </c>
      <c r="U49" s="299">
        <v>637.8</v>
      </c>
      <c r="V49" s="320"/>
      <c r="W49" s="301"/>
      <c r="X49" s="25" t="s">
        <v>50</v>
      </c>
      <c r="Y49" s="26"/>
    </row>
    <row r="50" spans="1:25" ht="17.25" customHeight="1" thickBot="1">
      <c r="A50" s="311">
        <v>2239</v>
      </c>
      <c r="B50" s="312"/>
      <c r="C50" s="315">
        <v>2472</v>
      </c>
      <c r="D50" s="313"/>
      <c r="E50" s="311">
        <f t="shared" si="8"/>
        <v>16884</v>
      </c>
      <c r="F50" s="186"/>
      <c r="G50" s="120">
        <v>26</v>
      </c>
      <c r="H50" s="120">
        <v>11849</v>
      </c>
      <c r="I50" s="121">
        <v>5009</v>
      </c>
      <c r="J50" s="311">
        <v>655</v>
      </c>
      <c r="K50" s="186"/>
      <c r="L50" s="121">
        <v>2</v>
      </c>
      <c r="M50" s="311">
        <v>23190</v>
      </c>
      <c r="N50" s="186"/>
      <c r="O50" s="121">
        <v>278</v>
      </c>
      <c r="P50" s="185">
        <v>0.8</v>
      </c>
      <c r="Q50" s="186"/>
      <c r="R50" s="178">
        <v>174.8</v>
      </c>
      <c r="S50" s="313"/>
      <c r="T50" s="148">
        <v>0.85</v>
      </c>
      <c r="U50" s="178">
        <v>576.9</v>
      </c>
      <c r="V50" s="314"/>
      <c r="W50" s="313"/>
      <c r="X50" s="95" t="s">
        <v>55</v>
      </c>
      <c r="Y50" s="26"/>
    </row>
    <row r="51" spans="1:25" ht="29.25" customHeight="1" thickBot="1" thickTop="1">
      <c r="A51" s="322">
        <f>SUM(A38:B50)</f>
        <v>141934</v>
      </c>
      <c r="B51" s="323"/>
      <c r="C51" s="326">
        <f>SUM(C38:D50)</f>
        <v>53106</v>
      </c>
      <c r="D51" s="327"/>
      <c r="E51" s="322">
        <f>SUM(E38:F50)</f>
        <v>381828</v>
      </c>
      <c r="F51" s="323"/>
      <c r="G51" s="123">
        <f>SUM(G38:G50)</f>
        <v>6737</v>
      </c>
      <c r="H51" s="123">
        <f>SUM(H38:H50)</f>
        <v>298378</v>
      </c>
      <c r="I51" s="123">
        <f>SUM(I38:I50)</f>
        <v>76713</v>
      </c>
      <c r="J51" s="322">
        <f>SUM(J38:K50)</f>
        <v>73710</v>
      </c>
      <c r="K51" s="323"/>
      <c r="L51" s="124">
        <f>SUM(L38:L50)</f>
        <v>101</v>
      </c>
      <c r="M51" s="322">
        <f>SUM(M38:N50)</f>
        <v>1553395</v>
      </c>
      <c r="N51" s="323"/>
      <c r="O51" s="124">
        <f>SUM(O38:O50)</f>
        <v>11990</v>
      </c>
      <c r="P51" s="324">
        <f>SUM(P38:Q50)</f>
        <v>352.16</v>
      </c>
      <c r="Q51" s="325"/>
      <c r="R51" s="325">
        <f>SUM(R38:S50)</f>
        <v>6622.900000000001</v>
      </c>
      <c r="S51" s="328"/>
      <c r="T51" s="143">
        <f>SUM(T38:T50)</f>
        <v>94.70000000000002</v>
      </c>
      <c r="U51" s="325">
        <f>SUM(U38:W50)</f>
        <v>13201.799999999997</v>
      </c>
      <c r="V51" s="329"/>
      <c r="W51" s="328"/>
      <c r="X51" s="176" t="s">
        <v>67</v>
      </c>
      <c r="Y51" s="26"/>
    </row>
    <row r="52" spans="1:25" ht="17.25" customHeight="1" thickTop="1">
      <c r="A52" s="187">
        <v>20179</v>
      </c>
      <c r="B52" s="188"/>
      <c r="C52" s="332">
        <v>9020</v>
      </c>
      <c r="D52" s="333"/>
      <c r="E52" s="187">
        <f aca="true" t="shared" si="9" ref="E52:E63">SUM(G52:I52)</f>
        <v>66548</v>
      </c>
      <c r="F52" s="188"/>
      <c r="G52" s="157">
        <v>1462</v>
      </c>
      <c r="H52" s="157">
        <v>47121</v>
      </c>
      <c r="I52" s="117">
        <v>17965</v>
      </c>
      <c r="J52" s="187">
        <v>14030</v>
      </c>
      <c r="K52" s="188"/>
      <c r="L52" s="117">
        <v>17</v>
      </c>
      <c r="M52" s="187">
        <v>197625</v>
      </c>
      <c r="N52" s="188"/>
      <c r="O52" s="117">
        <v>1472</v>
      </c>
      <c r="P52" s="330">
        <v>68.09</v>
      </c>
      <c r="Q52" s="331"/>
      <c r="R52" s="180">
        <v>985.8</v>
      </c>
      <c r="S52" s="181"/>
      <c r="T52" s="145">
        <v>18.26</v>
      </c>
      <c r="U52" s="180">
        <v>2113.6</v>
      </c>
      <c r="V52" s="182"/>
      <c r="W52" s="181"/>
      <c r="X52" s="125" t="s">
        <v>24</v>
      </c>
      <c r="Y52" s="26"/>
    </row>
    <row r="53" spans="1:25" ht="17.25" customHeight="1">
      <c r="A53" s="307">
        <v>3367</v>
      </c>
      <c r="B53" s="306"/>
      <c r="C53" s="310">
        <v>5920</v>
      </c>
      <c r="D53" s="301"/>
      <c r="E53" s="183">
        <f t="shared" si="9"/>
        <v>22561</v>
      </c>
      <c r="F53" s="184"/>
      <c r="G53" s="158">
        <v>0</v>
      </c>
      <c r="H53" s="158">
        <v>21810</v>
      </c>
      <c r="I53" s="118">
        <v>751</v>
      </c>
      <c r="J53" s="307">
        <v>0</v>
      </c>
      <c r="K53" s="306"/>
      <c r="L53" s="118">
        <v>0</v>
      </c>
      <c r="M53" s="307">
        <v>77250</v>
      </c>
      <c r="N53" s="306"/>
      <c r="O53" s="118">
        <v>657</v>
      </c>
      <c r="P53" s="317">
        <v>0</v>
      </c>
      <c r="Q53" s="190"/>
      <c r="R53" s="308">
        <v>284.5</v>
      </c>
      <c r="S53" s="316"/>
      <c r="T53" s="146">
        <v>0</v>
      </c>
      <c r="U53" s="308">
        <v>703</v>
      </c>
      <c r="V53" s="309"/>
      <c r="W53" s="316"/>
      <c r="X53" s="95" t="s">
        <v>57</v>
      </c>
      <c r="Y53" s="26"/>
    </row>
    <row r="54" spans="1:25" ht="17.25" customHeight="1">
      <c r="A54" s="187">
        <v>14450</v>
      </c>
      <c r="B54" s="188"/>
      <c r="C54" s="300">
        <v>4897</v>
      </c>
      <c r="D54" s="301"/>
      <c r="E54" s="187">
        <f t="shared" si="9"/>
        <v>32311</v>
      </c>
      <c r="F54" s="188"/>
      <c r="G54" s="157">
        <v>426</v>
      </c>
      <c r="H54" s="157">
        <v>24621</v>
      </c>
      <c r="I54" s="117">
        <v>7264</v>
      </c>
      <c r="J54" s="187">
        <v>2630</v>
      </c>
      <c r="K54" s="188"/>
      <c r="L54" s="117">
        <v>5</v>
      </c>
      <c r="M54" s="187">
        <v>124415</v>
      </c>
      <c r="N54" s="188"/>
      <c r="O54" s="117">
        <v>1054</v>
      </c>
      <c r="P54" s="189">
        <v>47.63</v>
      </c>
      <c r="Q54" s="190"/>
      <c r="R54" s="180">
        <v>593.1</v>
      </c>
      <c r="S54" s="181"/>
      <c r="T54" s="145">
        <v>5.31</v>
      </c>
      <c r="U54" s="180">
        <v>1087.3</v>
      </c>
      <c r="V54" s="182"/>
      <c r="W54" s="181"/>
      <c r="X54" s="51" t="s">
        <v>25</v>
      </c>
      <c r="Y54" s="26"/>
    </row>
    <row r="55" spans="1:25" ht="17.25" customHeight="1">
      <c r="A55" s="307">
        <v>4175</v>
      </c>
      <c r="B55" s="306"/>
      <c r="C55" s="310">
        <v>1479</v>
      </c>
      <c r="D55" s="301"/>
      <c r="E55" s="183">
        <f t="shared" si="9"/>
        <v>17145</v>
      </c>
      <c r="F55" s="184"/>
      <c r="G55" s="158">
        <v>297</v>
      </c>
      <c r="H55" s="158">
        <v>13235</v>
      </c>
      <c r="I55" s="118">
        <v>3613</v>
      </c>
      <c r="J55" s="307">
        <v>0</v>
      </c>
      <c r="K55" s="306"/>
      <c r="L55" s="118">
        <v>0</v>
      </c>
      <c r="M55" s="307">
        <v>36235</v>
      </c>
      <c r="N55" s="306"/>
      <c r="O55" s="118">
        <v>425</v>
      </c>
      <c r="P55" s="317">
        <v>4.34</v>
      </c>
      <c r="Q55" s="190"/>
      <c r="R55" s="308">
        <v>195.1</v>
      </c>
      <c r="S55" s="316"/>
      <c r="T55" s="146">
        <v>0.2</v>
      </c>
      <c r="U55" s="308">
        <v>912</v>
      </c>
      <c r="V55" s="309"/>
      <c r="W55" s="316"/>
      <c r="X55" s="65" t="s">
        <v>58</v>
      </c>
      <c r="Y55" s="26"/>
    </row>
    <row r="56" spans="1:25" ht="17.25" customHeight="1">
      <c r="A56" s="187">
        <v>20418</v>
      </c>
      <c r="B56" s="188"/>
      <c r="C56" s="300">
        <v>9050</v>
      </c>
      <c r="D56" s="301"/>
      <c r="E56" s="187">
        <f t="shared" si="9"/>
        <v>52840</v>
      </c>
      <c r="F56" s="188"/>
      <c r="G56" s="157">
        <v>1150</v>
      </c>
      <c r="H56" s="157">
        <v>48693</v>
      </c>
      <c r="I56" s="117">
        <v>2997</v>
      </c>
      <c r="J56" s="187">
        <v>2650</v>
      </c>
      <c r="K56" s="188"/>
      <c r="L56" s="117">
        <v>4</v>
      </c>
      <c r="M56" s="187">
        <v>244390</v>
      </c>
      <c r="N56" s="188"/>
      <c r="O56" s="117">
        <v>1658</v>
      </c>
      <c r="P56" s="189">
        <v>36.66</v>
      </c>
      <c r="Q56" s="190"/>
      <c r="R56" s="180">
        <v>834.5</v>
      </c>
      <c r="S56" s="181"/>
      <c r="T56" s="145">
        <v>4.23</v>
      </c>
      <c r="U56" s="180">
        <v>2048.4</v>
      </c>
      <c r="V56" s="182"/>
      <c r="W56" s="181"/>
      <c r="X56" s="51" t="s">
        <v>26</v>
      </c>
      <c r="Y56" s="26"/>
    </row>
    <row r="57" spans="1:25" ht="17.25" customHeight="1">
      <c r="A57" s="183">
        <v>6624</v>
      </c>
      <c r="B57" s="184"/>
      <c r="C57" s="315">
        <v>1266</v>
      </c>
      <c r="D57" s="313"/>
      <c r="E57" s="307">
        <f t="shared" si="9"/>
        <v>19006</v>
      </c>
      <c r="F57" s="306"/>
      <c r="G57" s="158">
        <v>83</v>
      </c>
      <c r="H57" s="158">
        <v>18049</v>
      </c>
      <c r="I57" s="118">
        <v>874</v>
      </c>
      <c r="J57" s="307">
        <v>1430</v>
      </c>
      <c r="K57" s="306"/>
      <c r="L57" s="118">
        <v>2</v>
      </c>
      <c r="M57" s="307">
        <v>98545</v>
      </c>
      <c r="N57" s="306"/>
      <c r="O57" s="118">
        <v>622</v>
      </c>
      <c r="P57" s="317">
        <v>8.72</v>
      </c>
      <c r="Q57" s="190"/>
      <c r="R57" s="308">
        <v>312.4</v>
      </c>
      <c r="S57" s="316"/>
      <c r="T57" s="146">
        <v>2.2</v>
      </c>
      <c r="U57" s="308">
        <v>760.3</v>
      </c>
      <c r="V57" s="309"/>
      <c r="W57" s="316"/>
      <c r="X57" s="45" t="s">
        <v>27</v>
      </c>
      <c r="Y57" s="26"/>
    </row>
    <row r="58" spans="1:25" ht="17.25" customHeight="1">
      <c r="A58" s="187">
        <v>4415</v>
      </c>
      <c r="B58" s="188"/>
      <c r="C58" s="300">
        <v>810</v>
      </c>
      <c r="D58" s="301"/>
      <c r="E58" s="187">
        <f t="shared" si="9"/>
        <v>10962</v>
      </c>
      <c r="F58" s="188"/>
      <c r="G58" s="157">
        <v>0</v>
      </c>
      <c r="H58" s="157">
        <v>10252</v>
      </c>
      <c r="I58" s="117">
        <v>710</v>
      </c>
      <c r="J58" s="187">
        <v>0</v>
      </c>
      <c r="K58" s="188"/>
      <c r="L58" s="117">
        <v>0</v>
      </c>
      <c r="M58" s="187">
        <v>26270</v>
      </c>
      <c r="N58" s="188"/>
      <c r="O58" s="117">
        <v>267</v>
      </c>
      <c r="P58" s="189">
        <v>2.02</v>
      </c>
      <c r="Q58" s="190"/>
      <c r="R58" s="180">
        <v>131.6</v>
      </c>
      <c r="S58" s="181"/>
      <c r="T58" s="145">
        <v>0.2</v>
      </c>
      <c r="U58" s="180">
        <v>424.2</v>
      </c>
      <c r="V58" s="182"/>
      <c r="W58" s="181"/>
      <c r="X58" s="51" t="s">
        <v>74</v>
      </c>
      <c r="Y58" s="26"/>
    </row>
    <row r="59" spans="1:25" ht="17.25" customHeight="1">
      <c r="A59" s="183">
        <v>12302</v>
      </c>
      <c r="B59" s="184"/>
      <c r="C59" s="315">
        <v>4108</v>
      </c>
      <c r="D59" s="313"/>
      <c r="E59" s="183">
        <f t="shared" si="9"/>
        <v>30613</v>
      </c>
      <c r="F59" s="184"/>
      <c r="G59" s="120">
        <v>23</v>
      </c>
      <c r="H59" s="120">
        <v>28069</v>
      </c>
      <c r="I59" s="121">
        <v>2521</v>
      </c>
      <c r="J59" s="183">
        <v>400</v>
      </c>
      <c r="K59" s="184"/>
      <c r="L59" s="121">
        <v>1</v>
      </c>
      <c r="M59" s="183">
        <v>88840</v>
      </c>
      <c r="N59" s="184"/>
      <c r="O59" s="121">
        <v>720</v>
      </c>
      <c r="P59" s="185">
        <v>6.34</v>
      </c>
      <c r="Q59" s="186"/>
      <c r="R59" s="177">
        <v>534.4</v>
      </c>
      <c r="S59" s="179"/>
      <c r="T59" s="148">
        <v>0.2</v>
      </c>
      <c r="U59" s="177">
        <v>1084.5</v>
      </c>
      <c r="V59" s="178"/>
      <c r="W59" s="179"/>
      <c r="X59" s="65" t="s">
        <v>28</v>
      </c>
      <c r="Y59" s="26"/>
    </row>
    <row r="60" spans="1:25" ht="17.25" customHeight="1">
      <c r="A60" s="187">
        <v>6444</v>
      </c>
      <c r="B60" s="188"/>
      <c r="C60" s="300">
        <v>4300</v>
      </c>
      <c r="D60" s="301"/>
      <c r="E60" s="187">
        <f t="shared" si="9"/>
        <v>21660</v>
      </c>
      <c r="F60" s="188"/>
      <c r="G60" s="157">
        <v>0</v>
      </c>
      <c r="H60" s="157">
        <v>20591</v>
      </c>
      <c r="I60" s="117">
        <v>1069</v>
      </c>
      <c r="J60" s="187">
        <v>1130</v>
      </c>
      <c r="K60" s="188"/>
      <c r="L60" s="117">
        <v>2</v>
      </c>
      <c r="M60" s="187">
        <v>104430</v>
      </c>
      <c r="N60" s="188"/>
      <c r="O60" s="117">
        <v>753</v>
      </c>
      <c r="P60" s="189">
        <v>13.3</v>
      </c>
      <c r="Q60" s="190"/>
      <c r="R60" s="180">
        <v>282.3</v>
      </c>
      <c r="S60" s="181"/>
      <c r="T60" s="145">
        <v>0.76</v>
      </c>
      <c r="U60" s="180">
        <v>906</v>
      </c>
      <c r="V60" s="182"/>
      <c r="W60" s="181"/>
      <c r="X60" s="51" t="s">
        <v>29</v>
      </c>
      <c r="Y60" s="26"/>
    </row>
    <row r="61" spans="1:25" ht="17.25" customHeight="1">
      <c r="A61" s="183">
        <v>6902</v>
      </c>
      <c r="B61" s="184"/>
      <c r="C61" s="315">
        <v>6415</v>
      </c>
      <c r="D61" s="313"/>
      <c r="E61" s="183">
        <f t="shared" si="9"/>
        <v>23593</v>
      </c>
      <c r="F61" s="184"/>
      <c r="G61" s="120">
        <v>333</v>
      </c>
      <c r="H61" s="120">
        <v>22149</v>
      </c>
      <c r="I61" s="121">
        <v>1111</v>
      </c>
      <c r="J61" s="183">
        <v>0</v>
      </c>
      <c r="K61" s="184"/>
      <c r="L61" s="121">
        <v>0</v>
      </c>
      <c r="M61" s="183">
        <v>75225</v>
      </c>
      <c r="N61" s="184"/>
      <c r="O61" s="121">
        <v>614</v>
      </c>
      <c r="P61" s="185">
        <v>17.73</v>
      </c>
      <c r="Q61" s="186"/>
      <c r="R61" s="177">
        <v>369.2</v>
      </c>
      <c r="S61" s="179"/>
      <c r="T61" s="148">
        <v>1.61</v>
      </c>
      <c r="U61" s="177">
        <v>944.6</v>
      </c>
      <c r="V61" s="178"/>
      <c r="W61" s="179"/>
      <c r="X61" s="65" t="s">
        <v>30</v>
      </c>
      <c r="Y61" s="26"/>
    </row>
    <row r="62" spans="1:25" ht="17.25" customHeight="1">
      <c r="A62" s="187">
        <v>3584</v>
      </c>
      <c r="B62" s="188"/>
      <c r="C62" s="300">
        <v>5376</v>
      </c>
      <c r="D62" s="301"/>
      <c r="E62" s="187">
        <f t="shared" si="9"/>
        <v>19498</v>
      </c>
      <c r="F62" s="188"/>
      <c r="G62" s="157">
        <v>150</v>
      </c>
      <c r="H62" s="157">
        <v>18424</v>
      </c>
      <c r="I62" s="117">
        <v>924</v>
      </c>
      <c r="J62" s="187">
        <v>0</v>
      </c>
      <c r="K62" s="188"/>
      <c r="L62" s="117">
        <v>0</v>
      </c>
      <c r="M62" s="187">
        <v>61400</v>
      </c>
      <c r="N62" s="188"/>
      <c r="O62" s="117">
        <v>553</v>
      </c>
      <c r="P62" s="189">
        <v>6.87</v>
      </c>
      <c r="Q62" s="190"/>
      <c r="R62" s="180">
        <v>364</v>
      </c>
      <c r="S62" s="181"/>
      <c r="T62" s="145">
        <v>0</v>
      </c>
      <c r="U62" s="180">
        <v>756.2</v>
      </c>
      <c r="V62" s="182"/>
      <c r="W62" s="181"/>
      <c r="X62" s="51" t="s">
        <v>53</v>
      </c>
      <c r="Y62" s="26"/>
    </row>
    <row r="63" spans="1:25" ht="17.25" customHeight="1" thickBot="1">
      <c r="A63" s="183">
        <v>4918</v>
      </c>
      <c r="B63" s="184"/>
      <c r="C63" s="315">
        <v>3070</v>
      </c>
      <c r="D63" s="313"/>
      <c r="E63" s="183">
        <f t="shared" si="9"/>
        <v>21191</v>
      </c>
      <c r="F63" s="184"/>
      <c r="G63" s="120">
        <v>0</v>
      </c>
      <c r="H63" s="120">
        <v>19917</v>
      </c>
      <c r="I63" s="121">
        <v>1274</v>
      </c>
      <c r="J63" s="183">
        <v>0</v>
      </c>
      <c r="K63" s="184"/>
      <c r="L63" s="121">
        <v>0</v>
      </c>
      <c r="M63" s="183">
        <v>80335</v>
      </c>
      <c r="N63" s="184"/>
      <c r="O63" s="121">
        <v>566</v>
      </c>
      <c r="P63" s="185">
        <v>0.59</v>
      </c>
      <c r="Q63" s="186"/>
      <c r="R63" s="177">
        <v>373.4</v>
      </c>
      <c r="S63" s="179"/>
      <c r="T63" s="148">
        <v>0.15</v>
      </c>
      <c r="U63" s="177">
        <v>729</v>
      </c>
      <c r="V63" s="178"/>
      <c r="W63" s="179"/>
      <c r="X63" s="65" t="s">
        <v>54</v>
      </c>
      <c r="Y63" s="26"/>
    </row>
    <row r="64" spans="1:25" ht="29.25" customHeight="1" thickBot="1" thickTop="1">
      <c r="A64" s="322">
        <f>SUM(A52:B63)</f>
        <v>107778</v>
      </c>
      <c r="B64" s="323"/>
      <c r="C64" s="326">
        <f>SUM(C52:D63)</f>
        <v>55711</v>
      </c>
      <c r="D64" s="338"/>
      <c r="E64" s="322">
        <f>SUM(E52:F63)</f>
        <v>337928</v>
      </c>
      <c r="F64" s="323"/>
      <c r="G64" s="123">
        <f>SUM(G52:G63)</f>
        <v>3924</v>
      </c>
      <c r="H64" s="123">
        <f>SUM(H52:H63)</f>
        <v>292931</v>
      </c>
      <c r="I64" s="124">
        <f>SUM(I52:I63)</f>
        <v>41073</v>
      </c>
      <c r="J64" s="322">
        <f>SUM(J52:K63)</f>
        <v>22270</v>
      </c>
      <c r="K64" s="323"/>
      <c r="L64" s="124">
        <f>SUM(L52:L63)</f>
        <v>31</v>
      </c>
      <c r="M64" s="322">
        <f>SUM(M52:N63)</f>
        <v>1214960</v>
      </c>
      <c r="N64" s="323"/>
      <c r="O64" s="124">
        <f>SUM(O52:O63)</f>
        <v>9361</v>
      </c>
      <c r="P64" s="324">
        <f>SUM(P52:Q63)</f>
        <v>212.29000000000002</v>
      </c>
      <c r="Q64" s="325"/>
      <c r="R64" s="325">
        <f>SUM(R52:S63)</f>
        <v>5260.299999999999</v>
      </c>
      <c r="S64" s="328"/>
      <c r="T64" s="143">
        <f>SUM(T52:T63)</f>
        <v>33.12</v>
      </c>
      <c r="U64" s="325">
        <f>SUM(U52:W63)</f>
        <v>12469.1</v>
      </c>
      <c r="V64" s="329"/>
      <c r="W64" s="328"/>
      <c r="X64" s="176" t="s">
        <v>66</v>
      </c>
      <c r="Y64" s="26"/>
    </row>
    <row r="65" spans="1:25" ht="32.25" customHeight="1" thickBot="1" thickTop="1">
      <c r="A65" s="339">
        <f>A64+A51</f>
        <v>249712</v>
      </c>
      <c r="B65" s="340"/>
      <c r="C65" s="336">
        <f>C64+C51</f>
        <v>108817</v>
      </c>
      <c r="D65" s="337"/>
      <c r="E65" s="339">
        <f>SUM(G65:I65)</f>
        <v>719756</v>
      </c>
      <c r="F65" s="340"/>
      <c r="G65" s="126">
        <f>G64+G51</f>
        <v>10661</v>
      </c>
      <c r="H65" s="127">
        <f>H64+H51</f>
        <v>591309</v>
      </c>
      <c r="I65" s="126">
        <f>I64+I51</f>
        <v>117786</v>
      </c>
      <c r="J65" s="339">
        <f>J64+J51</f>
        <v>95980</v>
      </c>
      <c r="K65" s="340"/>
      <c r="L65" s="127">
        <f>L64+L51</f>
        <v>132</v>
      </c>
      <c r="M65" s="339">
        <f>M64+M51</f>
        <v>2768355</v>
      </c>
      <c r="N65" s="340"/>
      <c r="O65" s="126">
        <f>O64+O51</f>
        <v>21351</v>
      </c>
      <c r="P65" s="334">
        <f>P64+P51</f>
        <v>564.45</v>
      </c>
      <c r="Q65" s="335"/>
      <c r="R65" s="341">
        <f>R64+R51</f>
        <v>11883.2</v>
      </c>
      <c r="S65" s="342"/>
      <c r="T65" s="149">
        <f>T64+T51</f>
        <v>127.82000000000002</v>
      </c>
      <c r="U65" s="343">
        <f>U64+U51</f>
        <v>25670.899999999998</v>
      </c>
      <c r="V65" s="344"/>
      <c r="W65" s="345"/>
      <c r="X65" s="128" t="s">
        <v>49</v>
      </c>
      <c r="Y65" s="26"/>
    </row>
    <row r="66" ht="16.5" customHeight="1">
      <c r="X66" s="52"/>
    </row>
    <row r="67" ht="12.75">
      <c r="X67" s="129"/>
    </row>
    <row r="68" ht="12.75">
      <c r="X68" s="129"/>
    </row>
    <row r="69" ht="12.75">
      <c r="X69" s="129"/>
    </row>
  </sheetData>
  <sheetProtection/>
  <mergeCells count="280">
    <mergeCell ref="U64:W64"/>
    <mergeCell ref="P64:Q64"/>
    <mergeCell ref="C64:D64"/>
    <mergeCell ref="R64:S64"/>
    <mergeCell ref="A65:B65"/>
    <mergeCell ref="E65:F65"/>
    <mergeCell ref="J65:K65"/>
    <mergeCell ref="M65:N65"/>
    <mergeCell ref="R65:S65"/>
    <mergeCell ref="U65:W65"/>
    <mergeCell ref="P65:Q65"/>
    <mergeCell ref="C65:D65"/>
    <mergeCell ref="A62:B62"/>
    <mergeCell ref="C62:D62"/>
    <mergeCell ref="A64:B64"/>
    <mergeCell ref="E64:F64"/>
    <mergeCell ref="J64:K64"/>
    <mergeCell ref="M64:N64"/>
    <mergeCell ref="P63:Q63"/>
    <mergeCell ref="C63:D63"/>
    <mergeCell ref="A59:B59"/>
    <mergeCell ref="C59:D59"/>
    <mergeCell ref="A60:B60"/>
    <mergeCell ref="C60:D60"/>
    <mergeCell ref="A61:B61"/>
    <mergeCell ref="C61:D61"/>
    <mergeCell ref="C41:D41"/>
    <mergeCell ref="E41:F41"/>
    <mergeCell ref="E42:F42"/>
    <mergeCell ref="C58:D58"/>
    <mergeCell ref="P56:Q56"/>
    <mergeCell ref="C56:D56"/>
    <mergeCell ref="J56:K56"/>
    <mergeCell ref="M56:N56"/>
    <mergeCell ref="P52:Q52"/>
    <mergeCell ref="C52:D52"/>
    <mergeCell ref="R57:S57"/>
    <mergeCell ref="U57:W57"/>
    <mergeCell ref="P57:Q57"/>
    <mergeCell ref="C57:D57"/>
    <mergeCell ref="A63:B63"/>
    <mergeCell ref="E63:F63"/>
    <mergeCell ref="J63:K63"/>
    <mergeCell ref="M63:N63"/>
    <mergeCell ref="R63:S63"/>
    <mergeCell ref="U63:W63"/>
    <mergeCell ref="A57:B57"/>
    <mergeCell ref="E57:F57"/>
    <mergeCell ref="J57:K57"/>
    <mergeCell ref="M57:N57"/>
    <mergeCell ref="R55:S55"/>
    <mergeCell ref="U55:W55"/>
    <mergeCell ref="P55:Q55"/>
    <mergeCell ref="C55:D55"/>
    <mergeCell ref="A56:B56"/>
    <mergeCell ref="E56:F56"/>
    <mergeCell ref="A55:B55"/>
    <mergeCell ref="E55:F55"/>
    <mergeCell ref="J55:K55"/>
    <mergeCell ref="M55:N55"/>
    <mergeCell ref="A54:B54"/>
    <mergeCell ref="E54:F54"/>
    <mergeCell ref="C51:D51"/>
    <mergeCell ref="R51:S51"/>
    <mergeCell ref="U51:W51"/>
    <mergeCell ref="R56:S56"/>
    <mergeCell ref="U56:W56"/>
    <mergeCell ref="P54:Q54"/>
    <mergeCell ref="C54:D54"/>
    <mergeCell ref="U53:W53"/>
    <mergeCell ref="P53:Q53"/>
    <mergeCell ref="A51:B51"/>
    <mergeCell ref="E51:F51"/>
    <mergeCell ref="J51:K51"/>
    <mergeCell ref="M51:N51"/>
    <mergeCell ref="C53:D53"/>
    <mergeCell ref="R52:S52"/>
    <mergeCell ref="E53:F53"/>
    <mergeCell ref="J53:K53"/>
    <mergeCell ref="M53:N53"/>
    <mergeCell ref="P51:Q51"/>
    <mergeCell ref="P59:Q59"/>
    <mergeCell ref="R59:S59"/>
    <mergeCell ref="R58:S58"/>
    <mergeCell ref="J52:K52"/>
    <mergeCell ref="M52:N52"/>
    <mergeCell ref="A53:B53"/>
    <mergeCell ref="A52:B52"/>
    <mergeCell ref="E52:F52"/>
    <mergeCell ref="R53:S53"/>
    <mergeCell ref="J54:K54"/>
    <mergeCell ref="C49:D49"/>
    <mergeCell ref="A50:B50"/>
    <mergeCell ref="J50:K50"/>
    <mergeCell ref="M50:N50"/>
    <mergeCell ref="R50:S50"/>
    <mergeCell ref="U50:W50"/>
    <mergeCell ref="P50:Q50"/>
    <mergeCell ref="C50:D50"/>
    <mergeCell ref="J49:K49"/>
    <mergeCell ref="M49:N49"/>
    <mergeCell ref="R49:S49"/>
    <mergeCell ref="M48:N48"/>
    <mergeCell ref="R48:S48"/>
    <mergeCell ref="U49:W49"/>
    <mergeCell ref="P49:Q49"/>
    <mergeCell ref="U58:W58"/>
    <mergeCell ref="U52:W52"/>
    <mergeCell ref="M54:N54"/>
    <mergeCell ref="R54:S54"/>
    <mergeCell ref="U54:W54"/>
    <mergeCell ref="E48:F48"/>
    <mergeCell ref="E49:F49"/>
    <mergeCell ref="E50:F50"/>
    <mergeCell ref="A58:B58"/>
    <mergeCell ref="U47:W47"/>
    <mergeCell ref="U48:W48"/>
    <mergeCell ref="P48:Q48"/>
    <mergeCell ref="C48:D48"/>
    <mergeCell ref="A49:B49"/>
    <mergeCell ref="C47:D47"/>
    <mergeCell ref="A48:B48"/>
    <mergeCell ref="J48:K48"/>
    <mergeCell ref="U45:W45"/>
    <mergeCell ref="P45:Q45"/>
    <mergeCell ref="C45:D45"/>
    <mergeCell ref="A46:B46"/>
    <mergeCell ref="J46:K46"/>
    <mergeCell ref="M46:N46"/>
    <mergeCell ref="A47:B47"/>
    <mergeCell ref="A45:B45"/>
    <mergeCell ref="J45:K45"/>
    <mergeCell ref="M45:N45"/>
    <mergeCell ref="R45:S45"/>
    <mergeCell ref="E44:F44"/>
    <mergeCell ref="E45:F45"/>
    <mergeCell ref="A44:B44"/>
    <mergeCell ref="C43:D43"/>
    <mergeCell ref="E43:F43"/>
    <mergeCell ref="R46:S46"/>
    <mergeCell ref="U46:W46"/>
    <mergeCell ref="P46:Q46"/>
    <mergeCell ref="J44:K44"/>
    <mergeCell ref="M44:N44"/>
    <mergeCell ref="C46:D46"/>
    <mergeCell ref="C44:D44"/>
    <mergeCell ref="E46:F46"/>
    <mergeCell ref="J43:K43"/>
    <mergeCell ref="M43:N43"/>
    <mergeCell ref="R43:S43"/>
    <mergeCell ref="E47:F47"/>
    <mergeCell ref="U43:W43"/>
    <mergeCell ref="P43:Q43"/>
    <mergeCell ref="P47:Q47"/>
    <mergeCell ref="J47:K47"/>
    <mergeCell ref="M47:N47"/>
    <mergeCell ref="R47:S47"/>
    <mergeCell ref="U40:W40"/>
    <mergeCell ref="P40:Q40"/>
    <mergeCell ref="P41:Q41"/>
    <mergeCell ref="R41:S41"/>
    <mergeCell ref="U41:W41"/>
    <mergeCell ref="R44:S44"/>
    <mergeCell ref="U44:W44"/>
    <mergeCell ref="P44:Q44"/>
    <mergeCell ref="A41:B41"/>
    <mergeCell ref="J41:K41"/>
    <mergeCell ref="M41:N41"/>
    <mergeCell ref="U62:W62"/>
    <mergeCell ref="E58:F58"/>
    <mergeCell ref="J58:K58"/>
    <mergeCell ref="M58:N58"/>
    <mergeCell ref="P58:Q58"/>
    <mergeCell ref="C42:D42"/>
    <mergeCell ref="A43:B43"/>
    <mergeCell ref="A42:B42"/>
    <mergeCell ref="J42:K42"/>
    <mergeCell ref="M42:N42"/>
    <mergeCell ref="R42:S42"/>
    <mergeCell ref="U42:W42"/>
    <mergeCell ref="P42:Q42"/>
    <mergeCell ref="C39:D39"/>
    <mergeCell ref="A40:B40"/>
    <mergeCell ref="E40:F40"/>
    <mergeCell ref="J40:K40"/>
    <mergeCell ref="M40:N40"/>
    <mergeCell ref="R40:S40"/>
    <mergeCell ref="C40:D40"/>
    <mergeCell ref="U38:W38"/>
    <mergeCell ref="P38:Q38"/>
    <mergeCell ref="C38:D38"/>
    <mergeCell ref="A39:B39"/>
    <mergeCell ref="E39:F39"/>
    <mergeCell ref="J39:K39"/>
    <mergeCell ref="M39:N39"/>
    <mergeCell ref="R39:S39"/>
    <mergeCell ref="U39:W39"/>
    <mergeCell ref="P39:Q39"/>
    <mergeCell ref="A38:B38"/>
    <mergeCell ref="E38:F38"/>
    <mergeCell ref="J38:K38"/>
    <mergeCell ref="M38:N38"/>
    <mergeCell ref="R38:S38"/>
    <mergeCell ref="A36:B37"/>
    <mergeCell ref="E36:F37"/>
    <mergeCell ref="G36:G37"/>
    <mergeCell ref="H36:H37"/>
    <mergeCell ref="P35:S35"/>
    <mergeCell ref="C36:D37"/>
    <mergeCell ref="M34:O34"/>
    <mergeCell ref="I36:I37"/>
    <mergeCell ref="J36:K37"/>
    <mergeCell ref="L36:L37"/>
    <mergeCell ref="M36:N37"/>
    <mergeCell ref="O36:O37"/>
    <mergeCell ref="R36:S37"/>
    <mergeCell ref="G3:G4"/>
    <mergeCell ref="T34:W34"/>
    <mergeCell ref="X34:X37"/>
    <mergeCell ref="J35:L35"/>
    <mergeCell ref="M35:O35"/>
    <mergeCell ref="T35:W35"/>
    <mergeCell ref="T36:T37"/>
    <mergeCell ref="U36:W37"/>
    <mergeCell ref="P36:Q37"/>
    <mergeCell ref="P34:S34"/>
    <mergeCell ref="X1:X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B3:B4"/>
    <mergeCell ref="C3:C4"/>
    <mergeCell ref="D3:D4"/>
    <mergeCell ref="E3:E4"/>
    <mergeCell ref="W1:W4"/>
    <mergeCell ref="T2:T4"/>
    <mergeCell ref="U2:U4"/>
    <mergeCell ref="P1:P4"/>
    <mergeCell ref="R2:R4"/>
    <mergeCell ref="S2:S4"/>
    <mergeCell ref="T1:V1"/>
    <mergeCell ref="V2:V4"/>
    <mergeCell ref="U59:W59"/>
    <mergeCell ref="E60:F60"/>
    <mergeCell ref="J60:K60"/>
    <mergeCell ref="M60:N60"/>
    <mergeCell ref="P60:Q60"/>
    <mergeCell ref="P32:W32"/>
    <mergeCell ref="A32:J32"/>
    <mergeCell ref="A34:D35"/>
    <mergeCell ref="E34:I35"/>
    <mergeCell ref="J34:L34"/>
    <mergeCell ref="R61:S61"/>
    <mergeCell ref="E62:F62"/>
    <mergeCell ref="J62:K62"/>
    <mergeCell ref="M62:N62"/>
    <mergeCell ref="P62:Q62"/>
    <mergeCell ref="R62:S62"/>
    <mergeCell ref="U61:W61"/>
    <mergeCell ref="R60:S60"/>
    <mergeCell ref="U60:W60"/>
    <mergeCell ref="E59:F59"/>
    <mergeCell ref="J59:K59"/>
    <mergeCell ref="M59:N59"/>
    <mergeCell ref="E61:F61"/>
    <mergeCell ref="J61:K61"/>
    <mergeCell ref="M61:N61"/>
    <mergeCell ref="P61:Q61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differentOddEven="1">
    <oddHeader xml:space="preserve">&amp;C&amp;"Titr,Bold"&amp;12شرکت توزيع نيروی برق  استان خراسان رضوی در پايان  آذر ماه سال   92 </oddHeader>
    <evenHeader>&amp;C&amp;"Titr,Bold"&amp;12شرکت توزيع نيروی برق استان خراسان رضوی در پايان آذر ماه  سال  92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عبدالحسین مهدیزاده شهری</cp:lastModifiedBy>
  <cp:lastPrinted>2014-04-05T07:01:21Z</cp:lastPrinted>
  <dcterms:created xsi:type="dcterms:W3CDTF">2004-04-17T09:03:01Z</dcterms:created>
  <dcterms:modified xsi:type="dcterms:W3CDTF">2014-04-05T07:01:41Z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